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howObjects="none" defaultThemeVersion="166925"/>
  <mc:AlternateContent xmlns:mc="http://schemas.openxmlformats.org/markup-compatibility/2006">
    <mc:Choice Requires="x15">
      <x15ac:absPath xmlns:x15ac="http://schemas.microsoft.com/office/spreadsheetml/2010/11/ac" url="Z:\Reporting &amp; Analysis\01. GCAP Group Consolidated\08. IR Pack\2022\12. December\"/>
    </mc:Choice>
  </mc:AlternateContent>
  <xr:revisionPtr revIDLastSave="0" documentId="13_ncr:1_{9B99A430-AADA-4FEA-B752-F87C16345184}" xr6:coauthVersionLast="47" xr6:coauthVersionMax="47" xr10:uidLastSave="{00000000-0000-0000-0000-000000000000}"/>
  <bookViews>
    <workbookView xWindow="-120" yWindow="-120" windowWidth="29040" windowHeight="15720" tabRatio="814" activeTab="8" xr2:uid="{F2ADA5C9-F268-4EB6-8141-57515BD61B2B}"/>
  </bookViews>
  <sheets>
    <sheet name="Cover page " sheetId="59" r:id="rId1"/>
    <sheet name="NAV Statement FY22" sheetId="113" r:id="rId2"/>
    <sheet name="NAV Statement 4Q22" sheetId="114" r:id="rId3"/>
    <sheet name="Portfolio Overview" sheetId="115" r:id="rId4"/>
    <sheet name="Value Creation FY22" sheetId="116" r:id="rId5"/>
    <sheet name="Value Creation 4Q22" sheetId="117" r:id="rId6"/>
    <sheet name="Management P&amp;L" sheetId="118" r:id="rId7"/>
    <sheet name="Net Capital Commitments" sheetId="119" r:id="rId8"/>
    <sheet name="Retail (Pharmacy)" sheetId="120" r:id="rId9"/>
    <sheet name="Hospitals" sheetId="134" r:id="rId10"/>
    <sheet name="P&amp;C Insurance" sheetId="135" r:id="rId11"/>
    <sheet name="Medical Insurance" sheetId="136" r:id="rId12"/>
    <sheet name="Renewable Energy (GEL)" sheetId="121" r:id="rId13"/>
    <sheet name="Renewable Energy (US$)" sheetId="126" r:id="rId14"/>
    <sheet name="Education" sheetId="137" r:id="rId15"/>
    <sheet name="Clinics &amp; Diagnostics" sheetId="138" r:id="rId16"/>
    <sheet name="Auto Service" sheetId="125" r:id="rId17"/>
    <sheet name="Wine" sheetId="122" r:id="rId18"/>
    <sheet name="Beer" sheetId="123" r:id="rId19"/>
    <sheet name="Distribution" sheetId="124" r:id="rId20"/>
    <sheet name="Housing development" sheetId="139" r:id="rId21"/>
    <sheet name="Hospitality" sheetId="140" r:id="rId22"/>
  </sheets>
  <definedNames>
    <definedName name="_ftn1" localSheetId="7">'Net Capital Commitments'!$A$29</definedName>
    <definedName name="_ftn3" localSheetId="5">'Value Creation 4Q22'!#REF!</definedName>
    <definedName name="_ftn3" localSheetId="4">'Value Creation FY22'!#REF!</definedName>
    <definedName name="_ftnref1" localSheetId="6">'Management P&amp;L'!#REF!</definedName>
    <definedName name="_ftnref1" localSheetId="2">'NAV Statement 4Q22'!$G$40</definedName>
    <definedName name="_ftnref1" localSheetId="1">'NAV Statement FY22'!$G$41</definedName>
    <definedName name="_ftnref1" localSheetId="7">'Net Capital Commitments'!#REF!</definedName>
    <definedName name="_ftnref1" localSheetId="3">'Portfolio Overview'!$J$11</definedName>
    <definedName name="_ftnref1" localSheetId="5">'Value Creation 4Q22'!$H$18</definedName>
    <definedName name="_ftnref1" localSheetId="4">'Value Creation FY22'!$H$18</definedName>
    <definedName name="_ftnref3" localSheetId="5">'Value Creation 4Q22'!#REF!</definedName>
    <definedName name="_ftnref3" localSheetId="4">'Value Creation FY22'!#REF!</definedName>
    <definedName name="_Hlk32624635" localSheetId="6">'Management P&amp;L'!#REF!</definedName>
    <definedName name="_Hlk32624635" localSheetId="7">'Net Capital Commitments'!#REF!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6" i="136" l="1"/>
  <c r="D39" i="125" l="1"/>
  <c r="D46" i="125"/>
  <c r="D45" i="125"/>
  <c r="D41" i="125"/>
  <c r="D40" i="125"/>
  <c r="D38" i="125"/>
  <c r="D37" i="125"/>
  <c r="D36" i="125"/>
  <c r="D34" i="125"/>
  <c r="D33" i="125"/>
  <c r="D32" i="125"/>
  <c r="D30" i="125"/>
  <c r="D29" i="125"/>
  <c r="D28" i="125"/>
  <c r="D42" i="125" l="1"/>
  <c r="D31" i="125"/>
  <c r="D35" i="125"/>
  <c r="D43" i="125" l="1"/>
  <c r="B31" i="124" l="1"/>
  <c r="C31" i="124"/>
  <c r="D43" i="124"/>
  <c r="D42" i="124"/>
  <c r="D38" i="124"/>
  <c r="D37" i="124"/>
  <c r="D36" i="124"/>
  <c r="D35" i="124"/>
  <c r="D33" i="124"/>
  <c r="D32" i="124"/>
  <c r="D31" i="124"/>
  <c r="D30" i="124"/>
  <c r="D29" i="124"/>
  <c r="D28" i="124"/>
  <c r="C41" i="124"/>
  <c r="C39" i="124"/>
  <c r="C34" i="124"/>
  <c r="D34" i="124" s="1"/>
  <c r="B41" i="124"/>
  <c r="B40" i="124" s="1"/>
  <c r="B39" i="124"/>
  <c r="B34" i="124"/>
  <c r="D39" i="124" l="1"/>
  <c r="C40" i="124"/>
  <c r="D40" i="124" s="1"/>
  <c r="D41" i="124"/>
  <c r="C64" i="122" l="1"/>
  <c r="C63" i="122"/>
  <c r="C61" i="122"/>
  <c r="C52" i="122"/>
</calcChain>
</file>

<file path=xl/sharedStrings.xml><?xml version="1.0" encoding="utf-8"?>
<sst xmlns="http://schemas.openxmlformats.org/spreadsheetml/2006/main" count="2280" uniqueCount="551">
  <si>
    <t>GEL thousands, unless otherwise noted</t>
  </si>
  <si>
    <t>Other</t>
  </si>
  <si>
    <t>Georgia Capital PLC</t>
  </si>
  <si>
    <t>Change</t>
  </si>
  <si>
    <t>NMF</t>
  </si>
  <si>
    <t>(UNAUDITED)</t>
  </si>
  <si>
    <t xml:space="preserve">Disclaimer: </t>
  </si>
  <si>
    <t xml:space="preserve">Renewable Energy </t>
  </si>
  <si>
    <t>Private Portfolio Companies</t>
  </si>
  <si>
    <t>Education</t>
  </si>
  <si>
    <t>BoG</t>
  </si>
  <si>
    <t xml:space="preserve">   of which, Cash and liquid funds</t>
  </si>
  <si>
    <t>Value Creation</t>
  </si>
  <si>
    <t>(1)+(2)+(3)</t>
  </si>
  <si>
    <t>Change %</t>
  </si>
  <si>
    <t>Private</t>
  </si>
  <si>
    <t>Interest expense</t>
  </si>
  <si>
    <t>Operating expenses</t>
  </si>
  <si>
    <t xml:space="preserve">Fair value changes of portfolio companies </t>
  </si>
  <si>
    <t>Listed portfolio companies</t>
  </si>
  <si>
    <t xml:space="preserve">    Of which, Bank of Georgia Group PLC</t>
  </si>
  <si>
    <t>Private portfolio companies</t>
  </si>
  <si>
    <t xml:space="preserve">    Of which, Water Utility</t>
  </si>
  <si>
    <t xml:space="preserve">    Of which, P&amp;C Insurance</t>
  </si>
  <si>
    <t xml:space="preserve">    Of which, Renewable energy</t>
  </si>
  <si>
    <t>Total investment return</t>
  </si>
  <si>
    <t>Non-recurring expenses</t>
  </si>
  <si>
    <t>Interest income</t>
  </si>
  <si>
    <t>Water Utility</t>
  </si>
  <si>
    <t>Renewable Energy</t>
  </si>
  <si>
    <t>Total Private Portfolio Value</t>
  </si>
  <si>
    <t>Private Portfolio value change %</t>
  </si>
  <si>
    <t xml:space="preserve">  of which, share-based comp.</t>
  </si>
  <si>
    <t>Portfolio Businesses</t>
  </si>
  <si>
    <t xml:space="preserve">Total Portfolio value change % </t>
  </si>
  <si>
    <t xml:space="preserve">  of which, Loans issued</t>
  </si>
  <si>
    <t xml:space="preserve">  of which, Gross Debt</t>
  </si>
  <si>
    <t xml:space="preserve">NAV change % </t>
  </si>
  <si>
    <r>
      <t xml:space="preserve">Total Portfolio Value </t>
    </r>
    <r>
      <rPr>
        <b/>
        <sz val="10"/>
        <color rgb="FF0070C0"/>
        <rFont val="Segoe UI"/>
        <family val="2"/>
      </rPr>
      <t>(1)</t>
    </r>
  </si>
  <si>
    <r>
      <t xml:space="preserve">Net Debt </t>
    </r>
    <r>
      <rPr>
        <b/>
        <sz val="10"/>
        <color rgb="FF0070C0"/>
        <rFont val="Segoe UI"/>
        <family val="2"/>
      </rPr>
      <t>(2)</t>
    </r>
  </si>
  <si>
    <r>
      <t xml:space="preserve">Net other assets/ (liabilities) </t>
    </r>
    <r>
      <rPr>
        <b/>
        <sz val="10"/>
        <color rgb="FF0070C0"/>
        <rFont val="Segoe UI"/>
        <family val="2"/>
      </rPr>
      <t>(3)</t>
    </r>
  </si>
  <si>
    <r>
      <t xml:space="preserve">Net Asset Value </t>
    </r>
    <r>
      <rPr>
        <b/>
        <sz val="10"/>
        <color rgb="FF0070C0"/>
        <rFont val="Segoe UI"/>
        <family val="2"/>
      </rPr>
      <t>(1)+(2)+(3)</t>
    </r>
  </si>
  <si>
    <t>GEL ‘000, unless otherwise noted </t>
  </si>
  <si>
    <t xml:space="preserve">Dividend income </t>
  </si>
  <si>
    <t>Gross operating (loss)/income</t>
  </si>
  <si>
    <t>GCAP net operating (loss)/income</t>
  </si>
  <si>
    <t xml:space="preserve">    Of which, Education</t>
  </si>
  <si>
    <t>GEL ‘000</t>
  </si>
  <si>
    <t>Total portfolio</t>
  </si>
  <si>
    <t>Operating Performance*</t>
  </si>
  <si>
    <t>* Change in the fair value attributable to the change in actual or expected earnings of the business, as well as the change in net debt.</t>
  </si>
  <si>
    <t>Amounts in GEL ‘000</t>
  </si>
  <si>
    <r>
      <t xml:space="preserve">Private portfolio </t>
    </r>
    <r>
      <rPr>
        <b/>
        <i/>
        <sz val="10"/>
        <color rgb="FFC45911"/>
        <rFont val="Segoe UI"/>
        <family val="2"/>
      </rPr>
      <t>(2)=(a)+(b)+(c)</t>
    </r>
  </si>
  <si>
    <r>
      <t xml:space="preserve">Total portfolio value </t>
    </r>
    <r>
      <rPr>
        <b/>
        <i/>
        <sz val="10"/>
        <color rgb="FFC45911"/>
        <rFont val="Segoe UI"/>
        <family val="2"/>
      </rPr>
      <t>(3)=(1)+(2)</t>
    </r>
  </si>
  <si>
    <t>Georgia Capital Financial Information</t>
  </si>
  <si>
    <t>Portfolio Company Financial Information</t>
  </si>
  <si>
    <t>Management Accounts, Management Income Statement - Georgia Capital</t>
  </si>
  <si>
    <t>Management Accounts, Portfolio Overview - Georgia Capital</t>
  </si>
  <si>
    <t>2a.</t>
  </si>
  <si>
    <t>2b.</t>
  </si>
  <si>
    <t>Buyback</t>
  </si>
  <si>
    <t>2c. Dividend</t>
  </si>
  <si>
    <t>3.Operating expenses</t>
  </si>
  <si>
    <t>4. Liquidity/ FX/Other</t>
  </si>
  <si>
    <t>Bank of Georgia (BoG)</t>
  </si>
  <si>
    <t>Retail (Pharmacy)</t>
  </si>
  <si>
    <t xml:space="preserve">Insurance (P&amp;C and Medical) </t>
  </si>
  <si>
    <t xml:space="preserve">    Of which, Medical Insurance</t>
  </si>
  <si>
    <t>Net Asset Value per share, GEL</t>
  </si>
  <si>
    <t>NAV per share, GEL change %</t>
  </si>
  <si>
    <t>1. Value creation*</t>
  </si>
  <si>
    <t>* Value creation of each portfolio investment is calculated as follows: we aggregate a) change in beginning and ending fair values, b) gains from realized sales (if any) and c) dividend income during period. We then adjust the net result to remove capital injections (if any) to arrive at the total value creation / investment return.</t>
  </si>
  <si>
    <t>% share in total portfolio</t>
  </si>
  <si>
    <t>Retail (pharmacy)</t>
  </si>
  <si>
    <t>Insurance (P&amp;C and Medical)</t>
  </si>
  <si>
    <t xml:space="preserve">  Of which, P&amp;C Insurance</t>
  </si>
  <si>
    <t xml:space="preserve">  Of which, Medical Insurance</t>
  </si>
  <si>
    <r>
      <t xml:space="preserve">Large portfolio companies </t>
    </r>
    <r>
      <rPr>
        <b/>
        <i/>
        <sz val="10"/>
        <color rgb="FFC45911"/>
        <rFont val="Segoe UI"/>
        <family val="2"/>
      </rPr>
      <t>(a)</t>
    </r>
  </si>
  <si>
    <r>
      <t xml:space="preserve">Investment stage portfolio companies </t>
    </r>
    <r>
      <rPr>
        <b/>
        <i/>
        <sz val="10"/>
        <color rgb="FFC45911"/>
        <rFont val="Segoe UI"/>
        <family val="2"/>
      </rPr>
      <t>(b)</t>
    </r>
  </si>
  <si>
    <r>
      <t>Other</t>
    </r>
    <r>
      <rPr>
        <b/>
        <i/>
        <sz val="10"/>
        <color rgb="FF000000"/>
        <rFont val="Segoe UI"/>
        <family val="2"/>
      </rPr>
      <t xml:space="preserve"> </t>
    </r>
    <r>
      <rPr>
        <b/>
        <i/>
        <sz val="10"/>
        <color rgb="FFC45911"/>
        <rFont val="Segoe UI"/>
        <family val="2"/>
      </rPr>
      <t>(c)</t>
    </r>
  </si>
  <si>
    <t>Investment Stage Portfolio Companies</t>
  </si>
  <si>
    <t xml:space="preserve"> and FX[3]</t>
  </si>
  <si>
    <t>Multiple Change and FX***</t>
  </si>
  <si>
    <t xml:space="preserve">  Large Portfolio Companies</t>
  </si>
  <si>
    <t xml:space="preserve">    Of which, Retail (pharmacy)</t>
  </si>
  <si>
    <t xml:space="preserve">    Of which, Insurance (P&amp;C and Medical) </t>
  </si>
  <si>
    <t xml:space="preserve">  Investment Stage Portfolio Companies</t>
  </si>
  <si>
    <t xml:space="preserve">  Other businesses</t>
  </si>
  <si>
    <t>Enterprise Value (EV)</t>
  </si>
  <si>
    <t>Equity Value</t>
  </si>
  <si>
    <t>Education*</t>
  </si>
  <si>
    <t xml:space="preserve">-   </t>
  </si>
  <si>
    <t>Shares outstanding**</t>
  </si>
  <si>
    <t>**Number of shares in issue less total unawarded shares in JSC GCAP’s management trust.</t>
  </si>
  <si>
    <t>Net foreign currency gain/(loss)</t>
  </si>
  <si>
    <t>Greenfields / buy-outs / exits**</t>
  </si>
  <si>
    <t>Net income</t>
  </si>
  <si>
    <t>Hospitals</t>
  </si>
  <si>
    <t>Dec-21</t>
  </si>
  <si>
    <t>Listed and Observable Portfolio Companies</t>
  </si>
  <si>
    <t>Total Listed and Observable Portfolio Value</t>
  </si>
  <si>
    <t>Large Companies</t>
  </si>
  <si>
    <t>Investment Stage Companies</t>
  </si>
  <si>
    <t>Clinics and Diagnostics</t>
  </si>
  <si>
    <t>Other Companies</t>
  </si>
  <si>
    <t>Listed and Observable</t>
  </si>
  <si>
    <t>Large Portfolio Companies</t>
  </si>
  <si>
    <t xml:space="preserve">   Of which, P&amp;C Insurance</t>
  </si>
  <si>
    <t xml:space="preserve">   Of which, Medical Insurance</t>
  </si>
  <si>
    <t>** Greenfields / buy-outs represent the difference between fair value and acquisition price in the first reporting period in which the business/greenfield project is no longer valued at acquisition price/cost. Exits represent the difference between the latest reported fair value and the value of the disposed asset (or assets in the process of disposal) assessed at a transaction price.</t>
  </si>
  <si>
    <t>*** Change in the fair value attributable to the change in valuation multiples and the effect of exchange rate movement on net debt.</t>
  </si>
  <si>
    <t>-</t>
  </si>
  <si>
    <t xml:space="preserve">    Of which, Hospitals</t>
  </si>
  <si>
    <t xml:space="preserve">    Of which, Clinics and Diagnostics</t>
  </si>
  <si>
    <t>Investment and Divestments</t>
  </si>
  <si>
    <t>Listed and Observable Portfolio value change %</t>
  </si>
  <si>
    <r>
      <t>Listed portfolio</t>
    </r>
    <r>
      <rPr>
        <b/>
        <i/>
        <sz val="10"/>
        <color rgb="FF000000"/>
        <rFont val="Segoe UI"/>
        <family val="2"/>
      </rPr>
      <t xml:space="preserve"> </t>
    </r>
    <r>
      <rPr>
        <b/>
        <i/>
        <sz val="10"/>
        <color rgb="FFC45911"/>
        <rFont val="Segoe UI"/>
        <family val="2"/>
      </rPr>
      <t>(1)</t>
    </r>
  </si>
  <si>
    <t>*Enterprise value is presented excluding the recently launched schools (Pesvebi and Tkekultura) and non-operational assets, added to the equity value of the education business at cost.</t>
  </si>
  <si>
    <t>Management Accounts, Net Capital Commitment (NCC) - Georgia Capital</t>
  </si>
  <si>
    <t>Components of NCC</t>
  </si>
  <si>
    <r>
      <t xml:space="preserve">GEL ‘000, unless otherwise noted </t>
    </r>
    <r>
      <rPr>
        <i/>
        <sz val="10"/>
        <color rgb="FFFFFFFF"/>
        <rFont val="Segoe UI"/>
        <family val="2"/>
      </rPr>
      <t>(unaudited)</t>
    </r>
  </si>
  <si>
    <t>Cash at banks</t>
  </si>
  <si>
    <t>Liquid funds</t>
  </si>
  <si>
    <t>Of which, Internationally listed debt securities</t>
  </si>
  <si>
    <t>Of which, Locally listed debt securities</t>
  </si>
  <si>
    <t>Total cash and liquid funds</t>
  </si>
  <si>
    <t>Gross debt</t>
  </si>
  <si>
    <r>
      <t xml:space="preserve">Net debt </t>
    </r>
    <r>
      <rPr>
        <b/>
        <sz val="10"/>
        <color rgb="FF5B9BD5"/>
        <rFont val="Segoe UI"/>
        <family val="2"/>
      </rPr>
      <t>(1)</t>
    </r>
  </si>
  <si>
    <r>
      <t xml:space="preserve">Guarantees issued </t>
    </r>
    <r>
      <rPr>
        <b/>
        <sz val="10"/>
        <color rgb="FF5B9BD5"/>
        <rFont val="Segoe UI"/>
        <family val="2"/>
      </rPr>
      <t>(2)</t>
    </r>
  </si>
  <si>
    <r>
      <t xml:space="preserve">Net debt and guarantees issued </t>
    </r>
    <r>
      <rPr>
        <b/>
        <sz val="10"/>
        <color rgb="FF5B9BD5"/>
        <rFont val="Segoe UI"/>
        <family val="2"/>
      </rPr>
      <t>(3)=(1)+(2)</t>
    </r>
  </si>
  <si>
    <r>
      <t xml:space="preserve">Planned investments </t>
    </r>
    <r>
      <rPr>
        <b/>
        <sz val="10"/>
        <color rgb="FF5B9BD5"/>
        <rFont val="Segoe UI"/>
        <family val="2"/>
      </rPr>
      <t>(5)</t>
    </r>
  </si>
  <si>
    <t>of which, planned investments in Renewable Energy</t>
  </si>
  <si>
    <t>of which, planned investments in Education</t>
  </si>
  <si>
    <r>
      <t xml:space="preserve">Announced Buybacks </t>
    </r>
    <r>
      <rPr>
        <b/>
        <sz val="10"/>
        <color rgb="FF5B9BD5"/>
        <rFont val="Segoe UI"/>
        <family val="2"/>
      </rPr>
      <t>(6)</t>
    </r>
  </si>
  <si>
    <r>
      <t xml:space="preserve">Contingency/liquidity buffer </t>
    </r>
    <r>
      <rPr>
        <b/>
        <sz val="10"/>
        <color rgb="FF5B9BD5"/>
        <rFont val="Segoe UI"/>
        <family val="2"/>
      </rPr>
      <t>(7)</t>
    </r>
  </si>
  <si>
    <r>
      <t xml:space="preserve">Total planned investments, announced buybacks and contingency/liquidity buffer </t>
    </r>
    <r>
      <rPr>
        <b/>
        <sz val="10"/>
        <color rgb="FF5B9BD5"/>
        <rFont val="Segoe UI"/>
        <family val="2"/>
      </rPr>
      <t>(8)=(5)+(6)+(7)</t>
    </r>
  </si>
  <si>
    <r>
      <t xml:space="preserve">Net capital commitment </t>
    </r>
    <r>
      <rPr>
        <b/>
        <sz val="10"/>
        <color rgb="FF5B9BD5"/>
        <rFont val="Segoe UI"/>
        <family val="2"/>
      </rPr>
      <t>(3)+(8)</t>
    </r>
  </si>
  <si>
    <t>NCC ratio</t>
  </si>
  <si>
    <t>Sep-22</t>
  </si>
  <si>
    <r>
      <t xml:space="preserve">Net other assets/ (liabilities) </t>
    </r>
    <r>
      <rPr>
        <b/>
        <sz val="10"/>
        <color rgb="FF0070C0"/>
        <rFont val="Segoe UI"/>
        <family val="2"/>
      </rPr>
      <t>(3)</t>
    </r>
    <r>
      <rPr>
        <sz val="10"/>
        <color rgb="FF262626"/>
        <rFont val="Segoe UI"/>
        <family val="2"/>
      </rPr>
      <t>***</t>
    </r>
  </si>
  <si>
    <t>*** Liquidity/FX/Other includes US$ 10 million (GEL 28.4 million) financing provided to Renewable Energy, which is intended to be converted into a quasi-equity type instrument in 4Q22.</t>
  </si>
  <si>
    <t>31.9%</t>
  </si>
  <si>
    <t>Loan issued*</t>
  </si>
  <si>
    <t>*Loans issued balance as at 31-Dec-21 reflects the retrospective conversions of the loans issued to our other businesses into equity.</t>
  </si>
  <si>
    <t>Private investment portfolio – IFRS Accounts, Retail (Pharmacy)</t>
  </si>
  <si>
    <t>INCOME STATEMENT</t>
  </si>
  <si>
    <t>Revenue</t>
  </si>
  <si>
    <t>Costs of services</t>
  </si>
  <si>
    <t>Cost of pharma – wholesale</t>
  </si>
  <si>
    <t>Cost of pharma - retail</t>
  </si>
  <si>
    <t>Gross profit</t>
  </si>
  <si>
    <t>Gross profit margin</t>
  </si>
  <si>
    <t xml:space="preserve">Salaries and other employee benefits </t>
  </si>
  <si>
    <t>General and administrative expenses</t>
  </si>
  <si>
    <t xml:space="preserve">  General and administrative expenses excluding IFRS 16</t>
  </si>
  <si>
    <t>Impairment of receivables</t>
  </si>
  <si>
    <t>Other operating income</t>
  </si>
  <si>
    <t>EBITDA</t>
  </si>
  <si>
    <t>EBITDA excluding IFRS 16</t>
  </si>
  <si>
    <t>EBITDA margin excluding IFRS 16</t>
  </si>
  <si>
    <t>Depreciation and amortization</t>
  </si>
  <si>
    <t xml:space="preserve">  Depreciation and amortization excluding IFRS 16</t>
  </si>
  <si>
    <t>Net interest income (expense)</t>
  </si>
  <si>
    <t xml:space="preserve">  Net interest income (expense) excluding IFRS 16</t>
  </si>
  <si>
    <t>Net gains/(losses) from foreign currencies</t>
  </si>
  <si>
    <t xml:space="preserve">  Net gains/(losses) from foreign currencies excluding IFRS 16</t>
  </si>
  <si>
    <t>Net non-recurring income/(expense)</t>
  </si>
  <si>
    <t>Net profit before income tax expense</t>
  </si>
  <si>
    <t>Income tax benefit/(expense)</t>
  </si>
  <si>
    <t>Net profit for the period</t>
  </si>
  <si>
    <t xml:space="preserve">Attributable to: </t>
  </si>
  <si>
    <t xml:space="preserve">  - shareholders of the Company</t>
  </si>
  <si>
    <t xml:space="preserve">  - non-controlling interests</t>
  </si>
  <si>
    <t>Net profit for the period excluding IFRS 16</t>
  </si>
  <si>
    <t>STATEMENT OF CASH FLOW</t>
  </si>
  <si>
    <t>Cash flows from operating activities</t>
  </si>
  <si>
    <t xml:space="preserve">Revenue received </t>
  </si>
  <si>
    <t>Cost of services paid</t>
  </si>
  <si>
    <t>Gross profit received</t>
  </si>
  <si>
    <t>Salaries paid</t>
  </si>
  <si>
    <t xml:space="preserve">General and administrative expenses paid </t>
  </si>
  <si>
    <t>General and administrative expenses paid, excluding IFRS 16</t>
  </si>
  <si>
    <t>Other operating income/(expense) and tax paid</t>
  </si>
  <si>
    <t>Net cash flows from operating activities before income tax</t>
  </si>
  <si>
    <t xml:space="preserve">Income tax paid </t>
  </si>
  <si>
    <t>Net cash flows from operating activities</t>
  </si>
  <si>
    <t>Net cash flows from operating activities, excluding IFRS 16</t>
  </si>
  <si>
    <t>Cash flows from investing activities</t>
  </si>
  <si>
    <t>Cash outflow on Capex</t>
  </si>
  <si>
    <t>Acquisition of subsidiaries/payments of holdback</t>
  </si>
  <si>
    <t>Interest income received</t>
  </si>
  <si>
    <t>Intersegment loans issued proceeds from other investing activities</t>
  </si>
  <si>
    <t>Net cash flow from investing activities</t>
  </si>
  <si>
    <t>Cash flows from financing activities</t>
  </si>
  <si>
    <t>Payment of dividends</t>
  </si>
  <si>
    <t>Payment of finance lease liabilities</t>
  </si>
  <si>
    <t>Interest expense paid on finance lease</t>
  </si>
  <si>
    <t>Increase/(decrease) in borrowings</t>
  </si>
  <si>
    <t>Interest expense paid</t>
  </si>
  <si>
    <t>Net cash flows from financing activities</t>
  </si>
  <si>
    <t>Net cash flows from financing activities, excluding IFRS 16</t>
  </si>
  <si>
    <t>Effect of exchange rates changes on cash and cash equivalents</t>
  </si>
  <si>
    <t>Net increase/(decrease) in cash and cash equivalents</t>
  </si>
  <si>
    <t>Cash and bank deposits, beginning</t>
  </si>
  <si>
    <t>Cash and bank deposits, ending</t>
  </si>
  <si>
    <t>BALANCE SHEET</t>
  </si>
  <si>
    <t xml:space="preserve"> Cash and bank deposits</t>
  </si>
  <si>
    <t xml:space="preserve"> Securities and loans issued</t>
  </si>
  <si>
    <t xml:space="preserve"> Receivables from sale of pharmaceuticals</t>
  </si>
  <si>
    <t xml:space="preserve"> Property and equipment</t>
  </si>
  <si>
    <t xml:space="preserve"> Right of use assets</t>
  </si>
  <si>
    <t xml:space="preserve"> Goodwill and other intangible assets</t>
  </si>
  <si>
    <t xml:space="preserve"> Inventory</t>
  </si>
  <si>
    <t xml:space="preserve"> Prepayments</t>
  </si>
  <si>
    <t xml:space="preserve"> Other assets</t>
  </si>
  <si>
    <t xml:space="preserve"> Total assets</t>
  </si>
  <si>
    <t xml:space="preserve"> Borrowed Funds </t>
  </si>
  <si>
    <t xml:space="preserve"> Lease liabilities</t>
  </si>
  <si>
    <t xml:space="preserve"> Accounts payable</t>
  </si>
  <si>
    <t xml:space="preserve"> Other liabilities</t>
  </si>
  <si>
    <t xml:space="preserve"> Total liabilities</t>
  </si>
  <si>
    <t xml:space="preserve"> Total shareholders' equity</t>
  </si>
  <si>
    <t>Private investment portfolio – IFRS Accounts, Renewable Energy</t>
  </si>
  <si>
    <t>Revenue from electricity sales</t>
  </si>
  <si>
    <t>Total Revenue</t>
  </si>
  <si>
    <t>Salaries and benefits</t>
  </si>
  <si>
    <t>Electricity and transmission costs</t>
  </si>
  <si>
    <t>Other operating expenses</t>
  </si>
  <si>
    <t>Total Operating Expenses</t>
  </si>
  <si>
    <t>EBITDA margin</t>
  </si>
  <si>
    <t>EBIT</t>
  </si>
  <si>
    <t>Net interest expense</t>
  </si>
  <si>
    <t>Foreign exchange (losses) gains</t>
  </si>
  <si>
    <t>Net profit/(loss) before income tax</t>
  </si>
  <si>
    <t>Net profit/(loss)</t>
  </si>
  <si>
    <t>Cash receipt from customers</t>
  </si>
  <si>
    <t>Cash paid to suppliers</t>
  </si>
  <si>
    <t>Cash paid to employees</t>
  </si>
  <si>
    <t>Interest received</t>
  </si>
  <si>
    <t>Taxes paid</t>
  </si>
  <si>
    <t>Cash flow from operating activities</t>
  </si>
  <si>
    <t>Purchase of PPE and intangible assets</t>
  </si>
  <si>
    <t>Proceeds from PPE sale</t>
  </si>
  <si>
    <t>VAT return</t>
  </si>
  <si>
    <t>Net investments in securities</t>
  </si>
  <si>
    <t>Total cash flow from investing activities</t>
  </si>
  <si>
    <t>Proceeds from borrowings</t>
  </si>
  <si>
    <t>Repayment of borrowings</t>
  </si>
  <si>
    <t>Interest paid</t>
  </si>
  <si>
    <t>Dividends paid out</t>
  </si>
  <si>
    <t>Capital increase</t>
  </si>
  <si>
    <t>Total cash flow from financing activities</t>
  </si>
  <si>
    <t>Exchange (losses)/gains on cash equivalents</t>
  </si>
  <si>
    <t>Total cash inflow/(outflow)</t>
  </si>
  <si>
    <t>Cash, beginning balance</t>
  </si>
  <si>
    <t>Cash, ending balance</t>
  </si>
  <si>
    <t>Total current assets</t>
  </si>
  <si>
    <t>Property, plant and equipment</t>
  </si>
  <si>
    <t>Other non-current assets</t>
  </si>
  <si>
    <t>Total non-current assets</t>
  </si>
  <si>
    <t>Total assets</t>
  </si>
  <si>
    <t>Total current liabilities</t>
  </si>
  <si>
    <t>Long term borrowings</t>
  </si>
  <si>
    <t>Other non-current liabilities</t>
  </si>
  <si>
    <t>Total non-current liabilities</t>
  </si>
  <si>
    <t>Total liabilities</t>
  </si>
  <si>
    <t>Total equity attributable to shareholders of the Group</t>
  </si>
  <si>
    <t>Non-controlling interest</t>
  </si>
  <si>
    <t>Total equity</t>
  </si>
  <si>
    <t>Total liabilities and equity</t>
  </si>
  <si>
    <t>Private investment portfolio – IFRS Accounts, Wine</t>
  </si>
  <si>
    <t>COGS</t>
  </si>
  <si>
    <t>Salaries and other employee benefits</t>
  </si>
  <si>
    <t>Sales and marketing expenses</t>
  </si>
  <si>
    <t>Distribution expenses</t>
  </si>
  <si>
    <t>Net interest income/expense</t>
  </si>
  <si>
    <t>Net foreign currency gain (loss)</t>
  </si>
  <si>
    <t>Net non-recurring items</t>
  </si>
  <si>
    <t>Net (loss)/profit before income tax</t>
  </si>
  <si>
    <t>Net (loss)/profit</t>
  </si>
  <si>
    <t>Cash received from customers</t>
  </si>
  <si>
    <t>Cash paid for operating expenses</t>
  </si>
  <si>
    <t>Purchase of Property, Plant and Equipment</t>
  </si>
  <si>
    <t>Proceeds from sales of Property,Plant &amp; Equipment</t>
  </si>
  <si>
    <t>Net cash flows from investing activities</t>
  </si>
  <si>
    <t>Repayments of borrowings</t>
  </si>
  <si>
    <t>Cash paid for lease liabilities</t>
  </si>
  <si>
    <t>Cash and cash equivalents, beginning</t>
  </si>
  <si>
    <t>Cash and cash equivalents, ending</t>
  </si>
  <si>
    <t>Cash and cash equivalents</t>
  </si>
  <si>
    <t>Amounts due from financial institutions</t>
  </si>
  <si>
    <t>Accounts Receivable</t>
  </si>
  <si>
    <t>Prepayments &amp; Other Assets</t>
  </si>
  <si>
    <t>Inventory</t>
  </si>
  <si>
    <t>Intangible Assets, Net</t>
  </si>
  <si>
    <t>Goodwill</t>
  </si>
  <si>
    <t>Property and Equipment, Net</t>
  </si>
  <si>
    <t>Total Assets</t>
  </si>
  <si>
    <t>Accounts Payable</t>
  </si>
  <si>
    <t>Borrowings</t>
  </si>
  <si>
    <t>Other Current Liabilities</t>
  </si>
  <si>
    <t>Total Liabilities</t>
  </si>
  <si>
    <t>TOTAL LIABILITIES AND EQUITY</t>
  </si>
  <si>
    <t>Private investment portfolio – IFRS Accounts, Beer</t>
  </si>
  <si>
    <t>Net profit before income tax</t>
  </si>
  <si>
    <t>Net cash flows investing activities</t>
  </si>
  <si>
    <t>Effect of exchange rate changes on cash and cash equivalents</t>
  </si>
  <si>
    <t>Cash and cash equivalents at beginning of period</t>
  </si>
  <si>
    <t>Cash and cash equivalents at end of period</t>
  </si>
  <si>
    <t>Private investment portfolio – IFRS Accounts, Distribution</t>
  </si>
  <si>
    <t>Net profit</t>
  </si>
  <si>
    <t>Private investment portfolio – IFRS Accounts, Auto Services</t>
  </si>
  <si>
    <t>Selling, general administrative expenses</t>
  </si>
  <si>
    <t>Net other operating income / (expenses)</t>
  </si>
  <si>
    <t>Total operating expenses</t>
  </si>
  <si>
    <t>Depreciation expense</t>
  </si>
  <si>
    <t>Amortization expense</t>
  </si>
  <si>
    <t>Foreign exchange gain / (loss)</t>
  </si>
  <si>
    <t>Non-recurring income / (costs)</t>
  </si>
  <si>
    <t>Operating revenue received</t>
  </si>
  <si>
    <t>Salaries and benefits paid</t>
  </si>
  <si>
    <t>Operating expenses paid</t>
  </si>
  <si>
    <t>Purchase of property and equipment</t>
  </si>
  <si>
    <t>Purchase of intangible assets</t>
  </si>
  <si>
    <t>Sale of property and equipment</t>
  </si>
  <si>
    <t>Repayment of lease liabilities</t>
  </si>
  <si>
    <t>Interest paid on lease liabilities</t>
  </si>
  <si>
    <t>Accounts receivable</t>
  </si>
  <si>
    <t>Premises and equipment, net</t>
  </si>
  <si>
    <t>Intangible assets, net</t>
  </si>
  <si>
    <t>Prepayments and other assets</t>
  </si>
  <si>
    <t>Lease liability</t>
  </si>
  <si>
    <t>Accounts payable</t>
  </si>
  <si>
    <t>Other Liabilities</t>
  </si>
  <si>
    <t>Total equity attibutable to shareholders</t>
  </si>
  <si>
    <t>Net proceeds from borrowings</t>
  </si>
  <si>
    <t>US$ thousands, unless otherwise noted</t>
  </si>
  <si>
    <t>+0.8 ppts</t>
  </si>
  <si>
    <t>Private investment portfolio – IFRS Accounts, Hospitals</t>
  </si>
  <si>
    <t>Revenue, gross</t>
  </si>
  <si>
    <t>Corrections &amp; rebates</t>
  </si>
  <si>
    <t>Revenue, net</t>
  </si>
  <si>
    <t>Cost of salaries and other employee benefits</t>
  </si>
  <si>
    <t>Cost of materials and supplies</t>
  </si>
  <si>
    <t>Cost of medical service providers</t>
  </si>
  <si>
    <t>Cost of utilities and other</t>
  </si>
  <si>
    <t>Net (loss)/profit before income tax expense</t>
  </si>
  <si>
    <t>Net (loss)/profit for the period</t>
  </si>
  <si>
    <t>Proceeds from sale of associate/subsidiary</t>
  </si>
  <si>
    <t>Dividends and intersegment loans issued/received</t>
  </si>
  <si>
    <t>Purchase of treasury shares</t>
  </si>
  <si>
    <t xml:space="preserve"> Receivables from healthcare services</t>
  </si>
  <si>
    <t xml:space="preserve">   Of which, securities and intercompany loans</t>
  </si>
  <si>
    <t xml:space="preserve"> Total shareholders' equity attributable to:</t>
  </si>
  <si>
    <t xml:space="preserve"> Shareholders of the Company</t>
  </si>
  <si>
    <t xml:space="preserve"> Non-controlling interest</t>
  </si>
  <si>
    <t>Private investment portfolio – IFRS Accounts, P&amp;C Insurance</t>
  </si>
  <si>
    <t>Gross premiums written</t>
  </si>
  <si>
    <t>Earned premiums, gross</t>
  </si>
  <si>
    <t>Earned premiums, net</t>
  </si>
  <si>
    <t>Insurance claims expenses, gross</t>
  </si>
  <si>
    <t>Insurance claims expenses, net</t>
  </si>
  <si>
    <t>Acquisition costs, net</t>
  </si>
  <si>
    <t>Net underwriting profit</t>
  </si>
  <si>
    <t>Investment income</t>
  </si>
  <si>
    <t>Net fee and commission income</t>
  </si>
  <si>
    <t>Net investment profit</t>
  </si>
  <si>
    <t>Salaries and employee benefits</t>
  </si>
  <si>
    <t>Selling, general and administrative expenses</t>
  </si>
  <si>
    <t>Depreciation &amp; Amortisation</t>
  </si>
  <si>
    <t>Impairment charges</t>
  </si>
  <si>
    <t>Net other operating income</t>
  </si>
  <si>
    <t>Operating profit</t>
  </si>
  <si>
    <t>Foreign exchange (loss)/gain</t>
  </si>
  <si>
    <t>Pre-tax profit</t>
  </si>
  <si>
    <t>Income tax expense</t>
  </si>
  <si>
    <t>Insurance premium received</t>
  </si>
  <si>
    <t>Reinsurance premium paid</t>
  </si>
  <si>
    <t>Insurance benefits and claims paid</t>
  </si>
  <si>
    <t>Reinsurance claims received</t>
  </si>
  <si>
    <t>Acquisition costs paid</t>
  </si>
  <si>
    <t>Net other operating expenses paid</t>
  </si>
  <si>
    <t>Income tax paid</t>
  </si>
  <si>
    <t>Loan Issued</t>
  </si>
  <si>
    <t>Proceeds from repayment of loan issued</t>
  </si>
  <si>
    <t>Proceeds from / (Placement of) bank deposits</t>
  </si>
  <si>
    <t>Purchase of available-for-sale assets/ Deposits</t>
  </si>
  <si>
    <t>Dividend Paid</t>
  </si>
  <si>
    <t>Issue of preferred shares</t>
  </si>
  <si>
    <t>Amounts due from credit institutions</t>
  </si>
  <si>
    <t>Investment securities</t>
  </si>
  <si>
    <t>Insurance premiums receivable, net</t>
  </si>
  <si>
    <t>Ceded share of technical provisions</t>
  </si>
  <si>
    <t>PPE and intangible assets, net</t>
  </si>
  <si>
    <t>Deferred acquisition costs</t>
  </si>
  <si>
    <t>Pension fund assets</t>
  </si>
  <si>
    <t>Other assets</t>
  </si>
  <si>
    <t>Gross technical provisions</t>
  </si>
  <si>
    <t>Other insurance liabilities</t>
  </si>
  <si>
    <t>Current income tax liabilities</t>
  </si>
  <si>
    <t>Pension benefit obligations</t>
  </si>
  <si>
    <t>Private investment portfolio – IFRS Accounts, Medical Insurance</t>
  </si>
  <si>
    <t>Cash outflows on capex</t>
  </si>
  <si>
    <t>Other investing activities</t>
  </si>
  <si>
    <t>Net cash flows from used in investing activities</t>
  </si>
  <si>
    <t>Interest Paid</t>
  </si>
  <si>
    <t xml:space="preserve"> Total assets, of which: </t>
  </si>
  <si>
    <t xml:space="preserve"> Insurance premiums receivable</t>
  </si>
  <si>
    <t xml:space="preserve"> Other assets of which:</t>
  </si>
  <si>
    <t xml:space="preserve">   securities and intercompany loans</t>
  </si>
  <si>
    <t xml:space="preserve"> Total liabilities, of which: </t>
  </si>
  <si>
    <t xml:space="preserve"> Insurance contract liabilities</t>
  </si>
  <si>
    <t xml:space="preserve"> Total shareholders' equity </t>
  </si>
  <si>
    <t>Private investment portfolio – IFRS Accounts, Education</t>
  </si>
  <si>
    <t>Revenues</t>
  </si>
  <si>
    <t xml:space="preserve">Foreign exchange gain / (loss) </t>
  </si>
  <si>
    <t>Non-operating gain / (loss)</t>
  </si>
  <si>
    <t>Cash receipts from customers</t>
  </si>
  <si>
    <t>Cash receipts from state</t>
  </si>
  <si>
    <t>Effect of exchange (losses)/gains on cash and cash equivalents</t>
  </si>
  <si>
    <t>Cash and cash equivalents at the beginning of period</t>
  </si>
  <si>
    <t>Cash and cash equivalents at the end of period</t>
  </si>
  <si>
    <t>Deferred revenue</t>
  </si>
  <si>
    <t>Private investment portfolio – IFRS Accounts, Clinics &amp; Diagnostics</t>
  </si>
  <si>
    <t>Clinics</t>
  </si>
  <si>
    <t>Diagnostic</t>
  </si>
  <si>
    <t>Eliminations</t>
  </si>
  <si>
    <t>Clinics &amp; Diagnostics</t>
  </si>
  <si>
    <t>N/A</t>
  </si>
  <si>
    <t>General and administrative expenses excluding IFRS 16</t>
  </si>
  <si>
    <t>Depreciation and amortization excluding IFRS 16</t>
  </si>
  <si>
    <t>Net interest income (expense) excluding IFRS 16</t>
  </si>
  <si>
    <t>Net gains/(losses) from foreign currencies excluding IFRS 16</t>
  </si>
  <si>
    <t xml:space="preserve">Net (loss)/profit for the period excluding IFRS 16 </t>
  </si>
  <si>
    <t>-10.5ppts</t>
  </si>
  <si>
    <t>Private investment portfolio – IFRS Accounts, Housing Development Business</t>
  </si>
  <si>
    <t>Gross profit from apartments sale</t>
  </si>
  <si>
    <t>Other income</t>
  </si>
  <si>
    <t>Gross Real Estate Profit</t>
  </si>
  <si>
    <t>Net gain (losses) from revaluation of investment property</t>
  </si>
  <si>
    <t>Depreciation &amp; amortization</t>
  </si>
  <si>
    <t xml:space="preserve">Net Interest expense </t>
  </si>
  <si>
    <t>Net profit/(loss) from discontinued operations</t>
  </si>
  <si>
    <t>STATEMENT OF CASH FLOW*</t>
  </si>
  <si>
    <t>Proceeds from sales of apartments</t>
  </si>
  <si>
    <t>Outflows for development</t>
  </si>
  <si>
    <t>Net cash flows from operating activities from continuing operations</t>
  </si>
  <si>
    <t>Net cash flows from operating activities from discontinued operations</t>
  </si>
  <si>
    <t xml:space="preserve">Net cash flows from operating activities </t>
  </si>
  <si>
    <t>Capital expenditure on investment property and PPE</t>
  </si>
  <si>
    <t>Loans issued</t>
  </si>
  <si>
    <t>Net cash flows from investing activities from continuing operations</t>
  </si>
  <si>
    <t>Net cash flows from investing activities from discontinued operations</t>
  </si>
  <si>
    <t>Net Intersegment loans received/(issued)</t>
  </si>
  <si>
    <t>Contributions under share-based payment plan</t>
  </si>
  <si>
    <t>Other financing activities</t>
  </si>
  <si>
    <t>Net cash flows from financing activities from continuing operations</t>
  </si>
  <si>
    <t>Net cash flows from financing activities from discontinued operations</t>
  </si>
  <si>
    <t xml:space="preserve">Exchange (losses)/gains on cash equivalents </t>
  </si>
  <si>
    <t>Cash and cash equivalents, begining</t>
  </si>
  <si>
    <t xml:space="preserve">Cash and cash equivalents, ending </t>
  </si>
  <si>
    <t>Accounts receivable and other loans</t>
  </si>
  <si>
    <t>Contract assets with customers</t>
  </si>
  <si>
    <t xml:space="preserve">Prepayments </t>
  </si>
  <si>
    <t>Inventories</t>
  </si>
  <si>
    <t xml:space="preserve">Property and equipment </t>
  </si>
  <si>
    <t xml:space="preserve"> Amounts due to credit institutions </t>
  </si>
  <si>
    <t xml:space="preserve"> Debt securities issued  </t>
  </si>
  <si>
    <t xml:space="preserve"> Deferred income </t>
  </si>
  <si>
    <t xml:space="preserve"> Other liabilities </t>
  </si>
  <si>
    <t>Private investment portfolio – IFRS Accounts, Hospitality</t>
  </si>
  <si>
    <t>Revenue from operating lease</t>
  </si>
  <si>
    <t>Gross profit from operating leases</t>
  </si>
  <si>
    <t>Revenue from hospitality services</t>
  </si>
  <si>
    <t>Gross profit from hospitality services</t>
  </si>
  <si>
    <t>Non-recuring items</t>
  </si>
  <si>
    <t>Net loss before income tax</t>
  </si>
  <si>
    <t>Net proceeds from rent generating assets</t>
  </si>
  <si>
    <t>Net proceeds from hospitality services</t>
  </si>
  <si>
    <t>Other operating expenses paid</t>
  </si>
  <si>
    <t>Net proceeds from acquisition/sale of investment property</t>
  </si>
  <si>
    <t>Capital expenditure on investment property</t>
  </si>
  <si>
    <t>Placement of bank deposits</t>
  </si>
  <si>
    <t>Net intragroup loans issued / received</t>
  </si>
  <si>
    <t>Prepayments</t>
  </si>
  <si>
    <t>Investment property</t>
  </si>
  <si>
    <t>Land bank</t>
  </si>
  <si>
    <t>Commercial real estate</t>
  </si>
  <si>
    <t>Property and equipment</t>
  </si>
  <si>
    <t>Debt securities issued</t>
  </si>
  <si>
    <t>Other liabilities</t>
  </si>
  <si>
    <t>This document is not audited and should be read in conjunction with our FY22 and 4Q22 results announcement and other financial information published by Georgia Capital PLC. Slight differences between the already published data and the data included in the excel file may arise due to the rounding differences.</t>
  </si>
  <si>
    <t>Supplementary Financial Information (FY22 and 4Q22 results)</t>
  </si>
  <si>
    <t>Management Accounts, FY22 Net Asset Value Overview</t>
  </si>
  <si>
    <t>Management Accounts, 4Q22 Net Asset Value Overview</t>
  </si>
  <si>
    <t>Management Accounts, FY22 Value Creation Pillars</t>
  </si>
  <si>
    <t>Management Accounts, 4Q22 Value Creation Pillars</t>
  </si>
  <si>
    <t>Dec-22</t>
  </si>
  <si>
    <t>4Q22</t>
  </si>
  <si>
    <t>4Q21</t>
  </si>
  <si>
    <t>FY22</t>
  </si>
  <si>
    <t>FY21</t>
  </si>
  <si>
    <t>Transaction costs</t>
  </si>
  <si>
    <t>Income/(loss) before foreign exchange movements and non-recurring expenses</t>
  </si>
  <si>
    <t>-3.3 ppts</t>
  </si>
  <si>
    <t>Portfolio value</t>
  </si>
  <si>
    <t>-20.6 ppts</t>
  </si>
  <si>
    <t>-10.5 ppts</t>
  </si>
  <si>
    <t>-14.3 ppts</t>
  </si>
  <si>
    <t>-19.0 ppts</t>
  </si>
  <si>
    <t>+10.0 ppts</t>
  </si>
  <si>
    <t>+4.5 ppts</t>
  </si>
  <si>
    <t>-4.3 ppts</t>
  </si>
  <si>
    <t>+5.2 ppts</t>
  </si>
  <si>
    <t>-0.2 ppts</t>
  </si>
  <si>
    <t>+1.7 ppts</t>
  </si>
  <si>
    <t>+0.5 ppts</t>
  </si>
  <si>
    <t>+2.7 ppts</t>
  </si>
  <si>
    <t>Dividend income</t>
  </si>
  <si>
    <t>+3.3 ppts</t>
  </si>
  <si>
    <t>+4.0 ppts</t>
  </si>
  <si>
    <t>+8.4 ppts</t>
  </si>
  <si>
    <t>Settelment of financial derivatives</t>
  </si>
  <si>
    <t>+0.9 ppts</t>
  </si>
  <si>
    <t>-8.0 ppts</t>
  </si>
  <si>
    <t>-7.8 ppts</t>
  </si>
  <si>
    <t>+1.0 ppts</t>
  </si>
  <si>
    <t>-0.6 ppts</t>
  </si>
  <si>
    <t>0.0 ppts</t>
  </si>
  <si>
    <t xml:space="preserve">Net profit/(loss) </t>
  </si>
  <si>
    <t>Realised / unrealised gain/(loss) on liquid funds / Gain on GCAP Eurobond buybacks</t>
  </si>
  <si>
    <t xml:space="preserve">-10.8 ppts </t>
  </si>
  <si>
    <t>Net profit/(loss) for the period excluding IFRS 16</t>
  </si>
  <si>
    <t>Non-recurring items</t>
  </si>
  <si>
    <t>-5.5ppts</t>
  </si>
  <si>
    <t>-0.4ppts</t>
  </si>
  <si>
    <t>+0.5ppts</t>
  </si>
  <si>
    <t>-14.7ppts</t>
  </si>
  <si>
    <t>-0.6ppts</t>
  </si>
  <si>
    <t>-7.9ppts</t>
  </si>
  <si>
    <t>-24.5ppts</t>
  </si>
  <si>
    <t>-11.7ppts</t>
  </si>
  <si>
    <t>-1.7ppts</t>
  </si>
  <si>
    <t>-14.5ppts</t>
  </si>
  <si>
    <t>-4.2pppts</t>
  </si>
  <si>
    <t>-6.4ppts</t>
  </si>
  <si>
    <t>-20.6ppts</t>
  </si>
  <si>
    <t>Net loss from continuing operations</t>
  </si>
  <si>
    <t>Net loss</t>
  </si>
  <si>
    <t>Proceeds from debt securities issued</t>
  </si>
  <si>
    <t>Repayment of debt securities issued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</si>
</sst>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_);_(* \(#,##0\);_(* &quot;-&quot;??_);_(@_)"/>
    <numFmt numFmtId="165" formatCode="0.0%"/>
    <numFmt numFmtId="166" formatCode="0_);\(0\)"/>
    <numFmt numFmtId="167" formatCode="##0.0&quot; ppts&quot;"/>
    <numFmt numFmtId="168" formatCode="[$-409]mmm\-yy;@"/>
    <numFmt numFmtId="169" formatCode="_(* #,##0.000_);_(* \(#,##0.000\);_(* &quot;-&quot;??_);_(@_)"/>
    <numFmt numFmtId="170" formatCode="_(* #,##0.0000_);_(* \(#,##0.0000\);_(* &quot;-&quot;??_);_(@_)"/>
    <numFmt numFmtId="171" formatCode="0.000000000000000000%"/>
  </numFmts>
  <fonts count="47" x14ac:knownFonts="1">
    <font>
      <sz val="11"/>
      <color theme="1"/>
      <name val="Calibri"/>
      <family val="2"/>
      <scheme val="minor"/>
    </font>
    <font>
      <sz val="11"/>
      <color theme="1"/>
      <name val="Calibri"/>
      <family val="2"/>
      <scheme val="minor"/>
    </font>
    <font>
      <b/>
      <sz val="10"/>
      <color rgb="FF0F2F2A"/>
      <name val="Segoe UI"/>
      <family val="2"/>
    </font>
    <font>
      <i/>
      <sz val="10"/>
      <color theme="1"/>
      <name val="Segoe UI"/>
      <family val="2"/>
    </font>
    <font>
      <sz val="10"/>
      <color theme="1"/>
      <name val="Segoe UI"/>
      <family val="2"/>
    </font>
    <font>
      <sz val="10"/>
      <name val="Arial"/>
      <family val="2"/>
    </font>
    <font>
      <b/>
      <sz val="18"/>
      <color rgb="FF113A3F"/>
      <name val="Segoe UI"/>
      <family val="2"/>
    </font>
    <font>
      <b/>
      <sz val="11"/>
      <color rgb="FF113A3F"/>
      <name val="Segoe UI"/>
      <family val="2"/>
    </font>
    <font>
      <i/>
      <sz val="10"/>
      <color theme="1" tint="0.34998626667073579"/>
      <name val="Segoe UI"/>
      <family val="2"/>
    </font>
    <font>
      <b/>
      <sz val="10"/>
      <color rgb="FFC00000"/>
      <name val="Segoe UI"/>
      <family val="2"/>
    </font>
    <font>
      <b/>
      <sz val="10"/>
      <color rgb="FFFFFFFF"/>
      <name val="Segoe UI"/>
      <family val="2"/>
    </font>
    <font>
      <sz val="10"/>
      <color rgb="FF000000"/>
      <name val="Segoe UI"/>
      <family val="2"/>
    </font>
    <font>
      <i/>
      <sz val="10"/>
      <color rgb="FF000000"/>
      <name val="Segoe UI"/>
      <family val="2"/>
    </font>
    <font>
      <b/>
      <sz val="10"/>
      <color rgb="FF000000"/>
      <name val="Segoe UI"/>
      <family val="2"/>
    </font>
    <font>
      <b/>
      <sz val="10"/>
      <color theme="1"/>
      <name val="Segoe UI"/>
      <family val="2"/>
    </font>
    <font>
      <b/>
      <sz val="10"/>
      <color rgb="FF262626"/>
      <name val="Segoe UI"/>
      <family val="2"/>
    </font>
    <font>
      <i/>
      <sz val="10"/>
      <color rgb="FF262626"/>
      <name val="Segoe UI"/>
      <family val="2"/>
    </font>
    <font>
      <sz val="10"/>
      <color rgb="FF262626"/>
      <name val="Segoe UI"/>
      <family val="2"/>
    </font>
    <font>
      <b/>
      <i/>
      <sz val="10"/>
      <color rgb="FFED7D31"/>
      <name val="Segoe UI"/>
      <family val="2"/>
    </font>
    <font>
      <b/>
      <i/>
      <sz val="10"/>
      <color rgb="FFFFFFFF"/>
      <name val="Segoe UI"/>
      <family val="2"/>
    </font>
    <font>
      <i/>
      <sz val="10"/>
      <color rgb="FFFFFFFF"/>
      <name val="Segoe UI"/>
      <family val="2"/>
    </font>
    <font>
      <b/>
      <i/>
      <sz val="10"/>
      <color rgb="FF000000"/>
      <name val="Segoe UI"/>
      <family val="2"/>
    </font>
    <font>
      <b/>
      <sz val="10"/>
      <color rgb="FF0070C0"/>
      <name val="Segoe UI"/>
      <family val="2"/>
    </font>
    <font>
      <b/>
      <i/>
      <sz val="10"/>
      <color rgb="FFC45911"/>
      <name val="Segoe UI"/>
      <family val="2"/>
    </font>
    <font>
      <i/>
      <sz val="9"/>
      <color theme="1"/>
      <name val="Segoe UI"/>
      <family val="2"/>
    </font>
    <font>
      <b/>
      <sz val="10"/>
      <color theme="1" tint="0.249977111117893"/>
      <name val="Segoe UI"/>
      <family val="2"/>
    </font>
    <font>
      <sz val="10"/>
      <color theme="1" tint="0.249977111117893"/>
      <name val="Segoe UI"/>
      <family val="2"/>
    </font>
    <font>
      <i/>
      <sz val="10"/>
      <color theme="1" tint="0.249977111117893"/>
      <name val="Segoe UI"/>
      <family val="2"/>
    </font>
    <font>
      <sz val="10"/>
      <color rgb="FFFFFFFF"/>
      <name val="Segoe UI"/>
      <family val="2"/>
    </font>
    <font>
      <b/>
      <sz val="10"/>
      <color rgb="FF5B9BD5"/>
      <name val="Segoe UI"/>
      <family val="2"/>
    </font>
    <font>
      <b/>
      <sz val="10"/>
      <color rgb="FFED7D31"/>
      <name val="Segoe UI"/>
      <family val="2"/>
    </font>
    <font>
      <sz val="10"/>
      <color theme="1"/>
      <name val="Calibri"/>
      <family val="2"/>
      <scheme val="minor"/>
    </font>
    <font>
      <sz val="9"/>
      <color theme="1"/>
      <name val="Segoe UI"/>
      <family val="2"/>
    </font>
    <font>
      <b/>
      <sz val="9"/>
      <color rgb="FFFFFFFF"/>
      <name val="Segoe UI"/>
      <family val="2"/>
    </font>
    <font>
      <i/>
      <sz val="9"/>
      <color theme="1" tint="0.249977111117893"/>
      <name val="Segoe UI"/>
      <family val="2"/>
    </font>
    <font>
      <b/>
      <sz val="9"/>
      <color theme="1" tint="0.249977111117893"/>
      <name val="Segoe UI"/>
      <family val="2"/>
    </font>
    <font>
      <sz val="9"/>
      <color theme="1" tint="0.249977111117893"/>
      <name val="Segoe UI"/>
      <family val="2"/>
    </font>
    <font>
      <b/>
      <i/>
      <sz val="9"/>
      <color theme="1" tint="0.249977111117893"/>
      <name val="Segoe UI"/>
      <family val="2"/>
    </font>
    <font>
      <i/>
      <sz val="9"/>
      <color rgb="FF000000"/>
      <name val="Segoe UI"/>
      <family val="2"/>
    </font>
    <font>
      <sz val="9"/>
      <color rgb="FF000000"/>
      <name val="Segoe UI"/>
      <family val="2"/>
    </font>
    <font>
      <b/>
      <sz val="9"/>
      <color theme="0"/>
      <name val="Segoe UI"/>
      <family val="2"/>
    </font>
    <font>
      <b/>
      <i/>
      <sz val="9"/>
      <color rgb="FF404040"/>
      <name val="Segoe UI"/>
      <family val="2"/>
    </font>
    <font>
      <b/>
      <sz val="9"/>
      <color rgb="FF000000"/>
      <name val="Segoe UI"/>
      <family val="2"/>
    </font>
    <font>
      <sz val="9"/>
      <color rgb="FFFF0000"/>
      <name val="Segoe UI"/>
      <family val="2"/>
    </font>
    <font>
      <sz val="9"/>
      <color theme="1" tint="0.14999847407452621"/>
      <name val="Segoe UI"/>
      <family val="2"/>
    </font>
    <font>
      <b/>
      <sz val="9"/>
      <color theme="1" tint="0.14999847407452621"/>
      <name val="Segoe UI"/>
      <family val="2"/>
    </font>
    <font>
      <b/>
      <sz val="9"/>
      <color theme="1"/>
      <name val="Segoe UI"/>
      <family val="2"/>
    </font>
  </fonts>
  <fills count="11">
    <fill>
      <patternFill patternType="none"/>
    </fill>
    <fill>
      <patternFill patternType="gray125"/>
    </fill>
    <fill>
      <patternFill patternType="solid">
        <fgColor rgb="FF103C42"/>
        <bgColor indexed="64"/>
      </patternFill>
    </fill>
    <fill>
      <patternFill patternType="solid">
        <fgColor theme="6" tint="0.39997558519241921"/>
        <bgColor indexed="65"/>
      </patternFill>
    </fill>
    <fill>
      <patternFill patternType="solid">
        <fgColor theme="0"/>
        <bgColor indexed="64"/>
      </patternFill>
    </fill>
    <fill>
      <patternFill patternType="solid">
        <fgColor rgb="FF7B2038"/>
        <bgColor indexed="64"/>
      </patternFill>
    </fill>
    <fill>
      <patternFill patternType="solid">
        <fgColor theme="0" tint="-4.9989318521683403E-2"/>
        <bgColor indexed="64"/>
      </patternFill>
    </fill>
    <fill>
      <patternFill patternType="solid">
        <fgColor rgb="FF20665C"/>
        <bgColor indexed="64"/>
      </patternFill>
    </fill>
    <fill>
      <patternFill patternType="solid">
        <fgColor rgb="FFE7E6E6"/>
        <bgColor indexed="64"/>
      </patternFill>
    </fill>
    <fill>
      <patternFill patternType="solid">
        <fgColor rgb="FFF2F2F2"/>
        <bgColor indexed="64"/>
      </patternFill>
    </fill>
    <fill>
      <patternFill patternType="solid">
        <fgColor rgb="FF113A3F"/>
        <bgColor indexed="64"/>
      </patternFill>
    </fill>
  </fills>
  <borders count="44">
    <border>
      <left/>
      <right/>
      <top/>
      <bottom/>
      <diagonal/>
    </border>
    <border>
      <left/>
      <right/>
      <top/>
      <bottom style="medium">
        <color rgb="FFC0C0C0"/>
      </bottom>
      <diagonal/>
    </border>
    <border>
      <left/>
      <right/>
      <top/>
      <bottom style="thin">
        <color indexed="64"/>
      </bottom>
      <diagonal/>
    </border>
    <border>
      <left/>
      <right/>
      <top/>
      <bottom style="thin">
        <color rgb="FF27333B"/>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rgb="FFFFFFFF"/>
      </right>
      <top/>
      <bottom/>
      <diagonal/>
    </border>
    <border>
      <left/>
      <right/>
      <top/>
      <bottom style="medium">
        <color rgb="FFFFFFFF"/>
      </bottom>
      <diagonal/>
    </border>
    <border>
      <left/>
      <right/>
      <top/>
      <bottom style="medium">
        <color rgb="FFF2F2F2"/>
      </bottom>
      <diagonal/>
    </border>
    <border>
      <left/>
      <right style="medium">
        <color rgb="FFFFFFFF"/>
      </right>
      <top/>
      <bottom/>
      <diagonal/>
    </border>
    <border>
      <left/>
      <right style="medium">
        <color rgb="FFFFFFFF"/>
      </right>
      <top/>
      <bottom style="thick">
        <color rgb="FFFFFFFF"/>
      </bottom>
      <diagonal/>
    </border>
    <border>
      <left/>
      <right/>
      <top/>
      <bottom style="thick">
        <color rgb="FFFFFFFF"/>
      </bottom>
      <diagonal/>
    </border>
    <border>
      <left style="medium">
        <color rgb="FFFFFFFF"/>
      </left>
      <right style="medium">
        <color rgb="FFFFFFFF"/>
      </right>
      <top/>
      <bottom style="dotted">
        <color rgb="FF000000"/>
      </bottom>
      <diagonal/>
    </border>
    <border>
      <left/>
      <right/>
      <top/>
      <bottom style="dotted">
        <color rgb="FF000000"/>
      </bottom>
      <diagonal/>
    </border>
    <border>
      <left/>
      <right style="thick">
        <color rgb="FFFFFFFF"/>
      </right>
      <top style="medium">
        <color rgb="FFBFBFBF"/>
      </top>
      <bottom style="medium">
        <color rgb="FFBFBFBF"/>
      </bottom>
      <diagonal/>
    </border>
    <border>
      <left/>
      <right/>
      <top style="medium">
        <color rgb="FFBFBFBF"/>
      </top>
      <bottom style="medium">
        <color rgb="FFBFBFBF"/>
      </bottom>
      <diagonal/>
    </border>
    <border>
      <left/>
      <right style="thick">
        <color rgb="FFFFFFFF"/>
      </right>
      <top/>
      <bottom style="medium">
        <color rgb="FFBFBFBF"/>
      </bottom>
      <diagonal/>
    </border>
    <border>
      <left/>
      <right/>
      <top/>
      <bottom style="medium">
        <color rgb="FFBFBFBF"/>
      </bottom>
      <diagonal/>
    </border>
    <border>
      <left style="medium">
        <color rgb="FFFFFFFF"/>
      </left>
      <right/>
      <top/>
      <bottom style="medium">
        <color rgb="FFFFFFFF"/>
      </bottom>
      <diagonal/>
    </border>
    <border>
      <left style="medium">
        <color rgb="FFFFFFFF"/>
      </left>
      <right/>
      <top/>
      <bottom/>
      <diagonal/>
    </border>
    <border>
      <left/>
      <right/>
      <top style="thin">
        <color theme="0" tint="-0.14996795556505021"/>
      </top>
      <bottom style="thin">
        <color theme="0" tint="-0.14996795556505021"/>
      </bottom>
      <diagonal/>
    </border>
    <border>
      <left style="medium">
        <color rgb="FFFFFFFF"/>
      </left>
      <right style="dotted">
        <color rgb="FFFFFFFF"/>
      </right>
      <top/>
      <bottom/>
      <diagonal/>
    </border>
    <border>
      <left style="medium">
        <color rgb="FFFFFFFF"/>
      </left>
      <right/>
      <top style="medium">
        <color rgb="FFFFFFFF"/>
      </top>
      <bottom style="dotted">
        <color rgb="FF000000"/>
      </bottom>
      <diagonal/>
    </border>
    <border>
      <left/>
      <right style="medium">
        <color rgb="FFFFFFFF"/>
      </right>
      <top style="medium">
        <color rgb="FFFFFFFF"/>
      </top>
      <bottom style="dotted">
        <color rgb="FF000000"/>
      </bottom>
      <diagonal/>
    </border>
    <border>
      <left/>
      <right/>
      <top style="medium">
        <color rgb="FFFFFFFF"/>
      </top>
      <bottom style="dotted">
        <color rgb="FF000000"/>
      </bottom>
      <diagonal/>
    </border>
    <border>
      <left style="medium">
        <color rgb="FFFFFFFF"/>
      </left>
      <right/>
      <top/>
      <bottom style="dotted">
        <color rgb="FF000000"/>
      </bottom>
      <diagonal/>
    </border>
    <border>
      <left/>
      <right style="medium">
        <color rgb="FFFFFFFF"/>
      </right>
      <top/>
      <bottom style="dotted">
        <color rgb="FF000000"/>
      </bottom>
      <diagonal/>
    </border>
    <border>
      <left/>
      <right/>
      <top/>
      <bottom style="medium">
        <color indexed="64"/>
      </bottom>
      <diagonal/>
    </border>
    <border>
      <left/>
      <right/>
      <top style="medium">
        <color rgb="FFF2F2F2"/>
      </top>
      <bottom style="medium">
        <color rgb="FFF2F2F2"/>
      </bottom>
      <diagonal/>
    </border>
    <border>
      <left/>
      <right/>
      <top/>
      <bottom style="medium">
        <color rgb="FF7F7F7F"/>
      </bottom>
      <diagonal/>
    </border>
    <border>
      <left/>
      <right/>
      <top style="thin">
        <color indexed="64"/>
      </top>
      <bottom style="thin">
        <color theme="0" tint="-0.14996795556505021"/>
      </bottom>
      <diagonal/>
    </border>
    <border>
      <left/>
      <right/>
      <top style="medium">
        <color rgb="FFF2F2F2"/>
      </top>
      <bottom style="thin">
        <color theme="0" tint="-0.14999847407452621"/>
      </bottom>
      <diagonal/>
    </border>
    <border>
      <left/>
      <right/>
      <top style="thin">
        <color indexed="64"/>
      </top>
      <bottom style="medium">
        <color rgb="FFF2F2F2"/>
      </bottom>
      <diagonal/>
    </border>
    <border>
      <left/>
      <right/>
      <top style="thin">
        <color theme="0" tint="-0.14999847407452621"/>
      </top>
      <bottom style="thin">
        <color theme="0" tint="-0.14999847407452621"/>
      </bottom>
      <diagonal/>
    </border>
    <border>
      <left style="medium">
        <color rgb="FFFFFFFF"/>
      </left>
      <right style="medium">
        <color rgb="FFFFFFFF"/>
      </right>
      <top/>
      <bottom style="thin">
        <color theme="0" tint="-0.14999847407452621"/>
      </bottom>
      <diagonal/>
    </border>
    <border>
      <left style="medium">
        <color rgb="FFFFFFFF"/>
      </left>
      <right/>
      <top/>
      <bottom style="medium">
        <color rgb="FFF2F2F2"/>
      </bottom>
      <diagonal/>
    </border>
    <border>
      <left style="medium">
        <color rgb="FFFFFFFF"/>
      </left>
      <right style="medium">
        <color rgb="FFFFFFFF"/>
      </right>
      <top/>
      <bottom style="medium">
        <color rgb="FFF2F2F2"/>
      </bottom>
      <diagonal/>
    </border>
    <border>
      <left style="medium">
        <color rgb="FFFFFFFF"/>
      </left>
      <right style="medium">
        <color rgb="FFFFFFFF"/>
      </right>
      <top style="medium">
        <color rgb="FFF2F2F2"/>
      </top>
      <bottom style="medium">
        <color rgb="FFF2F2F2"/>
      </bottom>
      <diagonal/>
    </border>
    <border>
      <left/>
      <right style="medium">
        <color rgb="FFFFFFFF"/>
      </right>
      <top style="medium">
        <color rgb="FFF2F2F2"/>
      </top>
      <bottom style="medium">
        <color rgb="FFF2F2F2"/>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5" fillId="0" borderId="0">
      <alignment vertical="center"/>
    </xf>
    <xf numFmtId="0" fontId="1" fillId="0" borderId="0"/>
    <xf numFmtId="0" fontId="5" fillId="0" borderId="0"/>
    <xf numFmtId="43" fontId="5" fillId="0" borderId="0" applyFont="0" applyFill="0" applyBorder="0" applyAlignment="0" applyProtection="0"/>
    <xf numFmtId="9" fontId="1" fillId="0" borderId="0" applyFont="0" applyFill="0" applyBorder="0" applyAlignment="0" applyProtection="0"/>
  </cellStyleXfs>
  <cellXfs count="452">
    <xf numFmtId="0" fontId="0" fillId="0" borderId="0" xfId="0"/>
    <xf numFmtId="0" fontId="2" fillId="0" borderId="0" xfId="0" applyFont="1" applyAlignment="1">
      <alignment vertical="center"/>
    </xf>
    <xf numFmtId="0" fontId="3" fillId="0" borderId="3" xfId="0" applyFont="1" applyBorder="1"/>
    <xf numFmtId="0" fontId="4" fillId="0" borderId="0" xfId="0" applyFont="1"/>
    <xf numFmtId="0" fontId="4" fillId="2" borderId="0" xfId="0" applyFont="1" applyFill="1"/>
    <xf numFmtId="0" fontId="4" fillId="5" borderId="0" xfId="0" applyFont="1" applyFill="1"/>
    <xf numFmtId="0" fontId="9" fillId="6" borderId="4" xfId="0" applyFont="1" applyFill="1" applyBorder="1" applyAlignment="1">
      <alignment horizontal="left" vertical="center"/>
    </xf>
    <xf numFmtId="0" fontId="4" fillId="6" borderId="7" xfId="0" applyFont="1" applyFill="1" applyBorder="1"/>
    <xf numFmtId="0" fontId="4" fillId="6" borderId="9" xfId="0" applyFont="1" applyFill="1" applyBorder="1"/>
    <xf numFmtId="0" fontId="4" fillId="0" borderId="3" xfId="0" applyFont="1" applyBorder="1"/>
    <xf numFmtId="164" fontId="4" fillId="0" borderId="0" xfId="1" applyNumberFormat="1" applyFont="1"/>
    <xf numFmtId="165" fontId="0" fillId="0" borderId="0" xfId="0" applyNumberFormat="1"/>
    <xf numFmtId="165" fontId="11" fillId="0" borderId="0" xfId="0" applyNumberFormat="1" applyFont="1" applyAlignment="1">
      <alignment horizontal="right" vertical="center" wrapText="1"/>
    </xf>
    <xf numFmtId="0" fontId="10" fillId="2" borderId="14" xfId="0" applyFont="1" applyFill="1" applyBorder="1" applyAlignment="1">
      <alignment horizontal="center" vertical="center" wrapText="1"/>
    </xf>
    <xf numFmtId="0" fontId="19" fillId="7" borderId="1" xfId="0" applyFont="1" applyFill="1" applyBorder="1" applyAlignment="1">
      <alignment vertical="center"/>
    </xf>
    <xf numFmtId="0" fontId="19" fillId="7" borderId="1" xfId="0" applyFont="1" applyFill="1" applyBorder="1" applyAlignment="1">
      <alignment horizontal="center" vertical="center"/>
    </xf>
    <xf numFmtId="0" fontId="10" fillId="7" borderId="1" xfId="0" applyFont="1" applyFill="1" applyBorder="1" applyAlignment="1">
      <alignment vertical="center"/>
    </xf>
    <xf numFmtId="15" fontId="10" fillId="7" borderId="15" xfId="0" applyNumberFormat="1" applyFont="1" applyFill="1" applyBorder="1" applyAlignment="1">
      <alignment horizontal="right" vertical="center" wrapText="1"/>
    </xf>
    <xf numFmtId="0" fontId="13" fillId="0" borderId="17" xfId="0" applyFont="1" applyBorder="1" applyAlignment="1">
      <alignment vertical="center"/>
    </xf>
    <xf numFmtId="0" fontId="11" fillId="0" borderId="17" xfId="0" applyFont="1" applyBorder="1" applyAlignment="1">
      <alignment vertical="center"/>
    </xf>
    <xf numFmtId="0" fontId="11" fillId="0" borderId="11" xfId="0" applyFont="1" applyBorder="1" applyAlignment="1">
      <alignment vertical="center"/>
    </xf>
    <xf numFmtId="0" fontId="11" fillId="0" borderId="18" xfId="0" applyFont="1" applyBorder="1" applyAlignment="1">
      <alignment vertical="center"/>
    </xf>
    <xf numFmtId="0" fontId="13" fillId="0" borderId="18" xfId="0" applyFont="1" applyBorder="1" applyAlignment="1">
      <alignment vertical="center"/>
    </xf>
    <xf numFmtId="164" fontId="13" fillId="0" borderId="18" xfId="1" applyNumberFormat="1" applyFont="1" applyBorder="1" applyAlignment="1">
      <alignment horizontal="right" vertical="center" wrapText="1"/>
    </xf>
    <xf numFmtId="165" fontId="13" fillId="0" borderId="18" xfId="0" applyNumberFormat="1" applyFont="1" applyBorder="1" applyAlignment="1">
      <alignment horizontal="right" vertical="center" wrapText="1"/>
    </xf>
    <xf numFmtId="165" fontId="11" fillId="0" borderId="18" xfId="0" applyNumberFormat="1" applyFont="1" applyBorder="1" applyAlignment="1">
      <alignment horizontal="right" vertical="center" wrapText="1"/>
    </xf>
    <xf numFmtId="165" fontId="4" fillId="0" borderId="0" xfId="0" applyNumberFormat="1" applyFont="1"/>
    <xf numFmtId="164" fontId="11" fillId="0" borderId="0" xfId="1" quotePrefix="1" applyNumberFormat="1" applyFont="1" applyAlignment="1">
      <alignment horizontal="right" vertical="center" wrapText="1"/>
    </xf>
    <xf numFmtId="15" fontId="10" fillId="7" borderId="15" xfId="0" applyNumberFormat="1" applyFont="1" applyFill="1" applyBorder="1" applyAlignment="1">
      <alignment horizontal="left" vertical="center" wrapText="1"/>
    </xf>
    <xf numFmtId="165" fontId="4" fillId="0" borderId="3" xfId="0" applyNumberFormat="1" applyFont="1" applyBorder="1"/>
    <xf numFmtId="166" fontId="19" fillId="7" borderId="1" xfId="0" applyNumberFormat="1" applyFont="1" applyFill="1" applyBorder="1" applyAlignment="1">
      <alignment horizontal="center" vertical="center"/>
    </xf>
    <xf numFmtId="164" fontId="4" fillId="0" borderId="0" xfId="0" applyNumberFormat="1" applyFont="1"/>
    <xf numFmtId="43" fontId="4" fillId="0" borderId="0" xfId="0" applyNumberFormat="1" applyFont="1"/>
    <xf numFmtId="10" fontId="4" fillId="0" borderId="0" xfId="0" applyNumberFormat="1" applyFont="1"/>
    <xf numFmtId="0" fontId="12" fillId="0" borderId="11" xfId="0" applyFont="1" applyBorder="1" applyAlignment="1">
      <alignment vertical="center"/>
    </xf>
    <xf numFmtId="165" fontId="12" fillId="0" borderId="0" xfId="0" applyNumberFormat="1" applyFont="1" applyAlignment="1">
      <alignment horizontal="right" vertical="center" wrapText="1"/>
    </xf>
    <xf numFmtId="0" fontId="12" fillId="0" borderId="18" xfId="0" applyFont="1" applyBorder="1" applyAlignment="1">
      <alignment vertical="center"/>
    </xf>
    <xf numFmtId="165" fontId="12" fillId="0" borderId="18" xfId="0" applyNumberFormat="1" applyFont="1" applyBorder="1" applyAlignment="1">
      <alignment horizontal="right" vertical="center" wrapText="1"/>
    </xf>
    <xf numFmtId="0" fontId="13" fillId="9" borderId="21" xfId="0" applyFont="1" applyFill="1" applyBorder="1" applyAlignment="1">
      <alignment horizontal="right" vertical="center" wrapText="1"/>
    </xf>
    <xf numFmtId="0" fontId="11" fillId="9" borderId="21" xfId="0" applyFont="1" applyFill="1" applyBorder="1" applyAlignment="1">
      <alignment horizontal="right" vertical="center" wrapText="1"/>
    </xf>
    <xf numFmtId="0" fontId="13" fillId="9" borderId="22" xfId="0" applyFont="1" applyFill="1" applyBorder="1" applyAlignment="1">
      <alignment horizontal="right" vertical="center" wrapText="1"/>
    </xf>
    <xf numFmtId="0" fontId="13" fillId="0" borderId="22" xfId="0" applyFont="1" applyBorder="1" applyAlignment="1">
      <alignment horizontal="right" vertical="center" wrapText="1"/>
    </xf>
    <xf numFmtId="0" fontId="14" fillId="9" borderId="21" xfId="0" applyFont="1" applyFill="1" applyBorder="1" applyAlignment="1">
      <alignment horizontal="right" vertical="center" wrapText="1"/>
    </xf>
    <xf numFmtId="0" fontId="13" fillId="0" borderId="22" xfId="0" applyFont="1" applyBorder="1" applyAlignment="1">
      <alignment horizontal="right" vertical="center"/>
    </xf>
    <xf numFmtId="0" fontId="11" fillId="9" borderId="21" xfId="0" applyFont="1" applyFill="1" applyBorder="1" applyAlignment="1">
      <alignment horizontal="right" vertical="center"/>
    </xf>
    <xf numFmtId="0" fontId="11" fillId="9" borderId="22" xfId="0" applyFont="1" applyFill="1" applyBorder="1" applyAlignment="1">
      <alignment horizontal="right" vertical="center"/>
    </xf>
    <xf numFmtId="0" fontId="11" fillId="0" borderId="22" xfId="0" applyFont="1" applyBorder="1" applyAlignment="1">
      <alignment horizontal="right" vertical="center"/>
    </xf>
    <xf numFmtId="165" fontId="18" fillId="9" borderId="21" xfId="0" applyNumberFormat="1" applyFont="1" applyFill="1" applyBorder="1" applyAlignment="1">
      <alignment horizontal="right" vertical="center" wrapText="1"/>
    </xf>
    <xf numFmtId="165" fontId="18" fillId="9" borderId="22" xfId="0" applyNumberFormat="1" applyFont="1" applyFill="1" applyBorder="1" applyAlignment="1">
      <alignment horizontal="right" vertical="center" wrapText="1"/>
    </xf>
    <xf numFmtId="165" fontId="18" fillId="0" borderId="22" xfId="0" applyNumberFormat="1" applyFont="1" applyBorder="1" applyAlignment="1">
      <alignment horizontal="right" vertical="center" wrapText="1"/>
    </xf>
    <xf numFmtId="165" fontId="11" fillId="0" borderId="20" xfId="0" applyNumberFormat="1" applyFont="1" applyBorder="1" applyAlignment="1">
      <alignment horizontal="right" vertical="center" wrapText="1"/>
    </xf>
    <xf numFmtId="165" fontId="13" fillId="0" borderId="22" xfId="0" applyNumberFormat="1" applyFont="1" applyBorder="1" applyAlignment="1">
      <alignment horizontal="right" vertical="center" wrapText="1"/>
    </xf>
    <xf numFmtId="165" fontId="12" fillId="0" borderId="22" xfId="0" applyNumberFormat="1" applyFont="1" applyBorder="1" applyAlignment="1">
      <alignment horizontal="right" vertical="center" wrapText="1"/>
    </xf>
    <xf numFmtId="165" fontId="4" fillId="0" borderId="22" xfId="0" applyNumberFormat="1" applyFont="1" applyBorder="1" applyAlignment="1">
      <alignment horizontal="right" vertical="center"/>
    </xf>
    <xf numFmtId="165" fontId="13" fillId="0" borderId="22" xfId="0" applyNumberFormat="1" applyFont="1" applyBorder="1" applyAlignment="1">
      <alignment horizontal="right" vertical="center"/>
    </xf>
    <xf numFmtId="165" fontId="12" fillId="0" borderId="22" xfId="0" applyNumberFormat="1" applyFont="1" applyBorder="1" applyAlignment="1">
      <alignment horizontal="right" vertical="center"/>
    </xf>
    <xf numFmtId="165" fontId="11" fillId="0" borderId="22" xfId="0" applyNumberFormat="1" applyFont="1" applyBorder="1" applyAlignment="1">
      <alignment horizontal="right" vertical="center"/>
    </xf>
    <xf numFmtId="165" fontId="18" fillId="0" borderId="22" xfId="0" applyNumberFormat="1" applyFont="1" applyBorder="1" applyAlignment="1">
      <alignment horizontal="right" vertical="center"/>
    </xf>
    <xf numFmtId="165" fontId="18" fillId="9" borderId="21" xfId="0" applyNumberFormat="1" applyFont="1" applyFill="1" applyBorder="1" applyAlignment="1">
      <alignment horizontal="right" vertical="center"/>
    </xf>
    <xf numFmtId="165" fontId="18" fillId="9" borderId="22" xfId="0" applyNumberFormat="1" applyFont="1" applyFill="1" applyBorder="1" applyAlignment="1">
      <alignment horizontal="right" vertical="center"/>
    </xf>
    <xf numFmtId="164" fontId="11" fillId="9" borderId="21" xfId="1" applyNumberFormat="1" applyFont="1" applyFill="1" applyBorder="1" applyAlignment="1">
      <alignment horizontal="right" vertical="center"/>
    </xf>
    <xf numFmtId="164" fontId="11" fillId="9" borderId="21" xfId="1" applyNumberFormat="1" applyFont="1" applyFill="1" applyBorder="1" applyAlignment="1">
      <alignment horizontal="right" vertical="center" wrapText="1"/>
    </xf>
    <xf numFmtId="164" fontId="11" fillId="9" borderId="22" xfId="1" applyNumberFormat="1" applyFont="1" applyFill="1" applyBorder="1" applyAlignment="1">
      <alignment horizontal="right" vertical="center"/>
    </xf>
    <xf numFmtId="164" fontId="11" fillId="0" borderId="22" xfId="1" applyNumberFormat="1" applyFont="1" applyBorder="1" applyAlignment="1">
      <alignment horizontal="right" vertical="center"/>
    </xf>
    <xf numFmtId="43" fontId="13" fillId="9" borderId="21" xfId="1" applyFont="1" applyFill="1" applyBorder="1" applyAlignment="1">
      <alignment horizontal="right" vertical="center"/>
    </xf>
    <xf numFmtId="43" fontId="13" fillId="9" borderId="21" xfId="1" applyFont="1" applyFill="1" applyBorder="1" applyAlignment="1">
      <alignment horizontal="right" vertical="center" wrapText="1"/>
    </xf>
    <xf numFmtId="43" fontId="13" fillId="9" borderId="22" xfId="1" applyFont="1" applyFill="1" applyBorder="1" applyAlignment="1">
      <alignment horizontal="right" vertical="center"/>
    </xf>
    <xf numFmtId="43" fontId="13" fillId="0" borderId="22" xfId="1" applyFont="1" applyBorder="1" applyAlignment="1">
      <alignment horizontal="right" vertical="center"/>
    </xf>
    <xf numFmtId="164" fontId="12" fillId="9" borderId="21" xfId="1" applyNumberFormat="1" applyFont="1" applyFill="1" applyBorder="1" applyAlignment="1">
      <alignment horizontal="right" vertical="center"/>
    </xf>
    <xf numFmtId="164" fontId="12" fillId="9" borderId="21" xfId="1" applyNumberFormat="1" applyFont="1" applyFill="1" applyBorder="1" applyAlignment="1">
      <alignment horizontal="right" vertical="center" wrapText="1"/>
    </xf>
    <xf numFmtId="164" fontId="12" fillId="9" borderId="22" xfId="1" applyNumberFormat="1" applyFont="1" applyFill="1" applyBorder="1" applyAlignment="1">
      <alignment horizontal="right" vertical="center"/>
    </xf>
    <xf numFmtId="164" fontId="13" fillId="9" borderId="21" xfId="1" applyNumberFormat="1" applyFont="1" applyFill="1" applyBorder="1" applyAlignment="1">
      <alignment horizontal="right" vertical="center"/>
    </xf>
    <xf numFmtId="164" fontId="13" fillId="9" borderId="21" xfId="1" applyNumberFormat="1" applyFont="1" applyFill="1" applyBorder="1" applyAlignment="1">
      <alignment horizontal="right" vertical="center" wrapText="1"/>
    </xf>
    <xf numFmtId="164" fontId="13" fillId="9" borderId="22" xfId="1" applyNumberFormat="1" applyFont="1" applyFill="1" applyBorder="1" applyAlignment="1">
      <alignment horizontal="right" vertical="center"/>
    </xf>
    <xf numFmtId="164" fontId="13" fillId="0" borderId="22" xfId="1" applyNumberFormat="1" applyFont="1" applyBorder="1" applyAlignment="1">
      <alignment horizontal="right" vertical="center"/>
    </xf>
    <xf numFmtId="164" fontId="12" fillId="0" borderId="22" xfId="1" applyNumberFormat="1" applyFont="1" applyBorder="1" applyAlignment="1">
      <alignment horizontal="right" vertical="center"/>
    </xf>
    <xf numFmtId="164" fontId="13" fillId="9" borderId="22" xfId="1" applyNumberFormat="1" applyFont="1" applyFill="1" applyBorder="1" applyAlignment="1">
      <alignment horizontal="right" vertical="center" wrapText="1"/>
    </xf>
    <xf numFmtId="164" fontId="13" fillId="0" borderId="22" xfId="1" applyNumberFormat="1" applyFont="1" applyBorder="1" applyAlignment="1">
      <alignment horizontal="right" vertical="center" wrapText="1"/>
    </xf>
    <xf numFmtId="164" fontId="12" fillId="9" borderId="22" xfId="1" applyNumberFormat="1" applyFont="1" applyFill="1" applyBorder="1" applyAlignment="1">
      <alignment horizontal="right" vertical="center" wrapText="1"/>
    </xf>
    <xf numFmtId="164" fontId="12" fillId="0" borderId="22" xfId="1" applyNumberFormat="1" applyFont="1" applyBorder="1" applyAlignment="1">
      <alignment horizontal="right" vertical="center" wrapText="1"/>
    </xf>
    <xf numFmtId="164" fontId="21" fillId="9" borderId="22" xfId="1" applyNumberFormat="1" applyFont="1" applyFill="1" applyBorder="1" applyAlignment="1">
      <alignment horizontal="right" vertical="center" wrapText="1"/>
    </xf>
    <xf numFmtId="164" fontId="11" fillId="9" borderId="19" xfId="1" applyNumberFormat="1" applyFont="1" applyFill="1" applyBorder="1" applyAlignment="1">
      <alignment horizontal="right" vertical="center" wrapText="1"/>
    </xf>
    <xf numFmtId="164" fontId="11" fillId="9" borderId="20" xfId="1" applyNumberFormat="1" applyFont="1" applyFill="1" applyBorder="1" applyAlignment="1">
      <alignment horizontal="right" vertical="center" wrapText="1"/>
    </xf>
    <xf numFmtId="15" fontId="10" fillId="2" borderId="12" xfId="0" applyNumberFormat="1" applyFont="1" applyFill="1" applyBorder="1" applyAlignment="1">
      <alignment horizontal="right" vertical="center" wrapText="1"/>
    </xf>
    <xf numFmtId="0" fontId="10" fillId="2" borderId="12" xfId="0" applyFont="1" applyFill="1" applyBorder="1" applyAlignment="1">
      <alignment horizontal="right" vertical="center" wrapText="1"/>
    </xf>
    <xf numFmtId="164" fontId="13" fillId="9" borderId="18" xfId="1" applyNumberFormat="1" applyFont="1" applyFill="1" applyBorder="1" applyAlignment="1">
      <alignment horizontal="right" vertical="center" wrapText="1"/>
    </xf>
    <xf numFmtId="164" fontId="11" fillId="9" borderId="18" xfId="1" applyNumberFormat="1" applyFont="1" applyFill="1" applyBorder="1" applyAlignment="1">
      <alignment horizontal="right" vertical="center" wrapText="1"/>
    </xf>
    <xf numFmtId="0" fontId="24" fillId="0" borderId="0" xfId="0" applyFont="1" applyAlignment="1">
      <alignment horizontal="left"/>
    </xf>
    <xf numFmtId="165" fontId="13" fillId="0" borderId="20" xfId="0" applyNumberFormat="1" applyFont="1" applyBorder="1" applyAlignment="1">
      <alignment horizontal="right" vertical="center" wrapText="1"/>
    </xf>
    <xf numFmtId="164" fontId="12" fillId="0" borderId="22" xfId="1" applyNumberFormat="1" applyFont="1" applyBorder="1" applyAlignment="1">
      <alignment horizontal="right" vertical="center" indent="2"/>
    </xf>
    <xf numFmtId="164" fontId="13" fillId="9" borderId="19" xfId="1" applyNumberFormat="1" applyFont="1" applyFill="1" applyBorder="1" applyAlignment="1">
      <alignment horizontal="right" vertical="center" wrapText="1"/>
    </xf>
    <xf numFmtId="164" fontId="13" fillId="9" borderId="20" xfId="1" applyNumberFormat="1" applyFont="1" applyFill="1" applyBorder="1" applyAlignment="1">
      <alignment horizontal="right" vertical="center" wrapText="1"/>
    </xf>
    <xf numFmtId="164" fontId="13" fillId="0" borderId="20" xfId="1" applyNumberFormat="1" applyFont="1" applyBorder="1" applyAlignment="1">
      <alignment horizontal="right" vertical="center" wrapText="1"/>
    </xf>
    <xf numFmtId="164" fontId="21" fillId="9" borderId="21" xfId="1" applyNumberFormat="1" applyFont="1" applyFill="1" applyBorder="1" applyAlignment="1">
      <alignment horizontal="right" vertical="center" wrapText="1"/>
    </xf>
    <xf numFmtId="164" fontId="11" fillId="0" borderId="20" xfId="1" applyNumberFormat="1" applyFont="1" applyBorder="1" applyAlignment="1">
      <alignment horizontal="right" vertical="center" wrapText="1"/>
    </xf>
    <xf numFmtId="0" fontId="24" fillId="0" borderId="0" xfId="0" applyFont="1"/>
    <xf numFmtId="165" fontId="11" fillId="0" borderId="0" xfId="2" quotePrefix="1" applyNumberFormat="1" applyFont="1" applyAlignment="1">
      <alignment horizontal="right" vertical="center" wrapText="1"/>
    </xf>
    <xf numFmtId="164" fontId="3" fillId="0" borderId="0" xfId="0" applyNumberFormat="1" applyFont="1"/>
    <xf numFmtId="0" fontId="3" fillId="0" borderId="0" xfId="0" applyFont="1"/>
    <xf numFmtId="0" fontId="13" fillId="9" borderId="19" xfId="0" applyFont="1" applyFill="1" applyBorder="1" applyAlignment="1">
      <alignment horizontal="right" vertical="center" wrapText="1"/>
    </xf>
    <xf numFmtId="0" fontId="15" fillId="0" borderId="22" xfId="0" applyFont="1" applyBorder="1" applyAlignment="1">
      <alignment vertical="center" wrapText="1"/>
    </xf>
    <xf numFmtId="0" fontId="16" fillId="0" borderId="22" xfId="0" applyFont="1" applyBorder="1" applyAlignment="1">
      <alignment vertical="center" wrapText="1"/>
    </xf>
    <xf numFmtId="0" fontId="18" fillId="0" borderId="22" xfId="0" applyFont="1" applyBorder="1" applyAlignment="1">
      <alignment vertical="center" wrapText="1"/>
    </xf>
    <xf numFmtId="0" fontId="18" fillId="0" borderId="22" xfId="0" applyFont="1" applyBorder="1" applyAlignment="1">
      <alignment vertical="center"/>
    </xf>
    <xf numFmtId="0" fontId="15" fillId="0" borderId="22" xfId="0" applyFont="1" applyBorder="1" applyAlignment="1">
      <alignment vertical="center"/>
    </xf>
    <xf numFmtId="0" fontId="16" fillId="0" borderId="22" xfId="0" applyFont="1" applyBorder="1" applyAlignment="1">
      <alignment vertical="center"/>
    </xf>
    <xf numFmtId="0" fontId="17" fillId="0" borderId="22" xfId="0" applyFont="1" applyBorder="1" applyAlignment="1">
      <alignment vertical="center"/>
    </xf>
    <xf numFmtId="165" fontId="11" fillId="0" borderId="22" xfId="0" applyNumberFormat="1" applyFont="1" applyBorder="1" applyAlignment="1">
      <alignment horizontal="right" vertical="center" wrapText="1"/>
    </xf>
    <xf numFmtId="0" fontId="4" fillId="0" borderId="22" xfId="0" applyFont="1" applyBorder="1" applyAlignment="1">
      <alignment horizontal="right" vertical="center"/>
    </xf>
    <xf numFmtId="164" fontId="11" fillId="0" borderId="22" xfId="1" applyNumberFormat="1" applyFont="1" applyBorder="1" applyAlignment="1">
      <alignment horizontal="right" vertical="center" wrapText="1"/>
    </xf>
    <xf numFmtId="164" fontId="11" fillId="9" borderId="22" xfId="1" applyNumberFormat="1" applyFont="1" applyFill="1" applyBorder="1" applyAlignment="1">
      <alignment horizontal="right" vertical="center" wrapText="1"/>
    </xf>
    <xf numFmtId="0" fontId="13" fillId="0" borderId="20" xfId="0" applyFont="1" applyBorder="1" applyAlignment="1">
      <alignment horizontal="right" vertical="center" wrapText="1"/>
    </xf>
    <xf numFmtId="0" fontId="14" fillId="9" borderId="19" xfId="0" applyFont="1" applyFill="1" applyBorder="1" applyAlignment="1">
      <alignment horizontal="right" vertical="center" wrapText="1"/>
    </xf>
    <xf numFmtId="0" fontId="13" fillId="9" borderId="20" xfId="0" applyFont="1" applyFill="1" applyBorder="1" applyAlignment="1">
      <alignment horizontal="right" vertical="center" wrapText="1"/>
    </xf>
    <xf numFmtId="3" fontId="11" fillId="0" borderId="20" xfId="0" applyNumberFormat="1" applyFont="1" applyBorder="1" applyAlignment="1">
      <alignment horizontal="right" vertical="center" wrapText="1"/>
    </xf>
    <xf numFmtId="0" fontId="11" fillId="0" borderId="22" xfId="0" applyFont="1" applyBorder="1" applyAlignment="1">
      <alignment horizontal="right" vertical="center" wrapText="1"/>
    </xf>
    <xf numFmtId="3" fontId="13" fillId="0" borderId="22" xfId="0" applyNumberFormat="1" applyFont="1" applyBorder="1" applyAlignment="1">
      <alignment horizontal="right" vertical="center" wrapText="1"/>
    </xf>
    <xf numFmtId="3" fontId="12" fillId="0" borderId="22" xfId="0" applyNumberFormat="1" applyFont="1" applyBorder="1" applyAlignment="1">
      <alignment horizontal="right" vertical="center" wrapText="1"/>
    </xf>
    <xf numFmtId="0" fontId="14" fillId="9" borderId="21" xfId="0" applyFont="1" applyFill="1" applyBorder="1" applyAlignment="1">
      <alignment horizontal="right" vertical="center"/>
    </xf>
    <xf numFmtId="0" fontId="13" fillId="9" borderId="21" xfId="0" applyFont="1" applyFill="1" applyBorder="1" applyAlignment="1">
      <alignment horizontal="right" vertical="center"/>
    </xf>
    <xf numFmtId="0" fontId="13" fillId="9" borderId="22" xfId="0" applyFont="1" applyFill="1" applyBorder="1" applyAlignment="1">
      <alignment horizontal="right" vertical="center"/>
    </xf>
    <xf numFmtId="3" fontId="12" fillId="0" borderId="22" xfId="0" applyNumberFormat="1" applyFont="1" applyBorder="1" applyAlignment="1">
      <alignment horizontal="right" vertical="center"/>
    </xf>
    <xf numFmtId="3" fontId="11" fillId="0" borderId="22" xfId="0" applyNumberFormat="1" applyFont="1" applyBorder="1" applyAlignment="1">
      <alignment horizontal="right" vertical="center"/>
    </xf>
    <xf numFmtId="0" fontId="12" fillId="0" borderId="22" xfId="0" applyFont="1" applyBorder="1" applyAlignment="1">
      <alignment horizontal="right" vertical="center" indent="2"/>
    </xf>
    <xf numFmtId="3" fontId="13" fillId="0" borderId="22" xfId="0" applyNumberFormat="1" applyFont="1" applyBorder="1" applyAlignment="1">
      <alignment horizontal="right" vertical="center"/>
    </xf>
    <xf numFmtId="0" fontId="13" fillId="0" borderId="20" xfId="0" applyFont="1" applyBorder="1" applyAlignment="1">
      <alignment horizontal="right" vertical="center"/>
    </xf>
    <xf numFmtId="3" fontId="11" fillId="0" borderId="22" xfId="0" applyNumberFormat="1" applyFont="1" applyBorder="1" applyAlignment="1">
      <alignment horizontal="right" vertical="center" wrapText="1"/>
    </xf>
    <xf numFmtId="0" fontId="18" fillId="9" borderId="21" xfId="0" applyFont="1" applyFill="1" applyBorder="1" applyAlignment="1">
      <alignment horizontal="right" vertical="center" wrapText="1"/>
    </xf>
    <xf numFmtId="165" fontId="13" fillId="9" borderId="18" xfId="0" applyNumberFormat="1" applyFont="1" applyFill="1" applyBorder="1" applyAlignment="1">
      <alignment horizontal="right" vertical="center" wrapText="1"/>
    </xf>
    <xf numFmtId="3" fontId="13" fillId="0" borderId="27" xfId="0" applyNumberFormat="1" applyFont="1" applyBorder="1" applyAlignment="1">
      <alignment horizontal="right" vertical="center" wrapText="1"/>
    </xf>
    <xf numFmtId="3" fontId="13" fillId="0" borderId="28" xfId="0" applyNumberFormat="1" applyFont="1" applyBorder="1" applyAlignment="1">
      <alignment horizontal="right" vertical="center"/>
    </xf>
    <xf numFmtId="165" fontId="13" fillId="0" borderId="29" xfId="0" applyNumberFormat="1" applyFont="1" applyBorder="1" applyAlignment="1">
      <alignment horizontal="right" vertical="center" wrapText="1"/>
    </xf>
    <xf numFmtId="165" fontId="11" fillId="9" borderId="18" xfId="0" applyNumberFormat="1" applyFont="1" applyFill="1" applyBorder="1" applyAlignment="1">
      <alignment horizontal="right" vertical="center" wrapText="1"/>
    </xf>
    <xf numFmtId="3" fontId="11" fillId="0" borderId="30" xfId="0" applyNumberFormat="1" applyFont="1" applyBorder="1" applyAlignment="1">
      <alignment horizontal="right" vertical="center" wrapText="1"/>
    </xf>
    <xf numFmtId="3" fontId="11" fillId="0" borderId="31" xfId="0" applyNumberFormat="1" applyFont="1" applyBorder="1" applyAlignment="1">
      <alignment horizontal="right" vertical="center"/>
    </xf>
    <xf numFmtId="0" fontId="11" fillId="0" borderId="31" xfId="0" applyFont="1" applyBorder="1" applyAlignment="1">
      <alignment horizontal="right" vertical="center"/>
    </xf>
    <xf numFmtId="3" fontId="13" fillId="0" borderId="18" xfId="0" applyNumberFormat="1" applyFont="1" applyBorder="1" applyAlignment="1">
      <alignment horizontal="right" vertical="center" wrapText="1"/>
    </xf>
    <xf numFmtId="165" fontId="13" fillId="0" borderId="31" xfId="0" applyNumberFormat="1" applyFont="1" applyBorder="1" applyAlignment="1">
      <alignment horizontal="right" vertical="center" wrapText="1"/>
    </xf>
    <xf numFmtId="3" fontId="13" fillId="0" borderId="30" xfId="0" applyNumberFormat="1" applyFont="1" applyBorder="1" applyAlignment="1">
      <alignment horizontal="right" vertical="center" wrapText="1"/>
    </xf>
    <xf numFmtId="3" fontId="13" fillId="0" borderId="31" xfId="0" applyNumberFormat="1" applyFont="1" applyBorder="1" applyAlignment="1">
      <alignment horizontal="right" vertical="center"/>
    </xf>
    <xf numFmtId="3" fontId="11" fillId="0" borderId="0" xfId="0" applyNumberFormat="1" applyFont="1" applyAlignment="1">
      <alignment horizontal="right" vertical="center" wrapText="1"/>
    </xf>
    <xf numFmtId="3" fontId="11" fillId="0" borderId="14" xfId="0" applyNumberFormat="1" applyFont="1" applyBorder="1" applyAlignment="1">
      <alignment horizontal="right" vertical="center"/>
    </xf>
    <xf numFmtId="165" fontId="11" fillId="0" borderId="14" xfId="0" applyNumberFormat="1" applyFont="1" applyBorder="1" applyAlignment="1">
      <alignment horizontal="right" vertical="center" wrapText="1"/>
    </xf>
    <xf numFmtId="3" fontId="11" fillId="0" borderId="24" xfId="0" applyNumberFormat="1" applyFont="1" applyBorder="1" applyAlignment="1">
      <alignment horizontal="right" vertical="center" wrapText="1"/>
    </xf>
    <xf numFmtId="3" fontId="12" fillId="0" borderId="0" xfId="0" applyNumberFormat="1" applyFont="1" applyAlignment="1">
      <alignment horizontal="right" vertical="center" wrapText="1"/>
    </xf>
    <xf numFmtId="3" fontId="12" fillId="0" borderId="14" xfId="0" applyNumberFormat="1" applyFont="1" applyBorder="1" applyAlignment="1">
      <alignment horizontal="right" vertical="center"/>
    </xf>
    <xf numFmtId="165" fontId="12" fillId="0" borderId="14" xfId="0" applyNumberFormat="1" applyFont="1" applyBorder="1" applyAlignment="1">
      <alignment horizontal="right" vertical="center" wrapText="1"/>
    </xf>
    <xf numFmtId="3" fontId="12" fillId="0" borderId="24" xfId="0" applyNumberFormat="1" applyFont="1" applyBorder="1" applyAlignment="1">
      <alignment horizontal="right" vertical="center" wrapText="1"/>
    </xf>
    <xf numFmtId="3" fontId="12" fillId="0" borderId="18" xfId="0" applyNumberFormat="1" applyFont="1" applyBorder="1" applyAlignment="1">
      <alignment horizontal="right" vertical="center" wrapText="1"/>
    </xf>
    <xf numFmtId="3" fontId="12" fillId="0" borderId="18" xfId="0" applyNumberFormat="1" applyFont="1" applyBorder="1" applyAlignment="1">
      <alignment horizontal="right" vertical="center"/>
    </xf>
    <xf numFmtId="165" fontId="12" fillId="0" borderId="31" xfId="0" applyNumberFormat="1" applyFont="1" applyBorder="1" applyAlignment="1">
      <alignment horizontal="right" vertical="center" wrapText="1"/>
    </xf>
    <xf numFmtId="3" fontId="12" fillId="0" borderId="30" xfId="0" applyNumberFormat="1" applyFont="1" applyBorder="1" applyAlignment="1">
      <alignment horizontal="right" vertical="center" wrapText="1"/>
    </xf>
    <xf numFmtId="0" fontId="11" fillId="0" borderId="0" xfId="0" applyFont="1" applyAlignment="1">
      <alignment vertical="center"/>
    </xf>
    <xf numFmtId="3" fontId="11" fillId="0" borderId="18" xfId="0" applyNumberFormat="1" applyFont="1" applyBorder="1" applyAlignment="1">
      <alignment horizontal="right" vertical="center" wrapText="1"/>
    </xf>
    <xf numFmtId="3" fontId="11" fillId="0" borderId="18" xfId="0" applyNumberFormat="1" applyFont="1" applyBorder="1" applyAlignment="1">
      <alignment horizontal="right" vertical="center"/>
    </xf>
    <xf numFmtId="165" fontId="11" fillId="0" borderId="31" xfId="0" applyNumberFormat="1" applyFont="1" applyBorder="1" applyAlignment="1">
      <alignment horizontal="right" vertical="center" wrapText="1"/>
    </xf>
    <xf numFmtId="3" fontId="13" fillId="0" borderId="18" xfId="0" applyNumberFormat="1" applyFont="1" applyBorder="1" applyAlignment="1">
      <alignment horizontal="right" vertical="center"/>
    </xf>
    <xf numFmtId="164" fontId="13" fillId="9" borderId="18" xfId="1" applyNumberFormat="1" applyFont="1" applyFill="1" applyBorder="1" applyAlignment="1">
      <alignment horizontal="right" vertical="center"/>
    </xf>
    <xf numFmtId="0" fontId="13" fillId="0" borderId="1" xfId="0" applyFont="1" applyBorder="1" applyAlignment="1">
      <alignment vertical="center"/>
    </xf>
    <xf numFmtId="164" fontId="13" fillId="8" borderId="1" xfId="1" applyNumberFormat="1" applyFont="1" applyFill="1" applyBorder="1" applyAlignment="1">
      <alignment horizontal="right" vertical="center"/>
    </xf>
    <xf numFmtId="164" fontId="13" fillId="0" borderId="1" xfId="1" applyNumberFormat="1" applyFont="1" applyBorder="1" applyAlignment="1">
      <alignment horizontal="right" vertical="center"/>
    </xf>
    <xf numFmtId="0" fontId="11" fillId="0" borderId="1" xfId="0" applyFont="1" applyBorder="1" applyAlignment="1">
      <alignment vertical="center"/>
    </xf>
    <xf numFmtId="164" fontId="11" fillId="8" borderId="1" xfId="1" applyNumberFormat="1" applyFont="1" applyFill="1" applyBorder="1" applyAlignment="1">
      <alignment horizontal="right" vertical="center"/>
    </xf>
    <xf numFmtId="164" fontId="11" fillId="0" borderId="1" xfId="1" applyNumberFormat="1" applyFont="1" applyBorder="1" applyAlignment="1">
      <alignment horizontal="right" vertical="center"/>
    </xf>
    <xf numFmtId="164" fontId="12" fillId="0" borderId="1" xfId="1" applyNumberFormat="1" applyFont="1" applyBorder="1" applyAlignment="1">
      <alignment horizontal="right" vertical="center"/>
    </xf>
    <xf numFmtId="0" fontId="12" fillId="0" borderId="1" xfId="0" applyFont="1" applyBorder="1" applyAlignment="1">
      <alignment vertical="center"/>
    </xf>
    <xf numFmtId="164" fontId="10" fillId="7" borderId="1" xfId="1" applyNumberFormat="1" applyFont="1" applyFill="1" applyBorder="1" applyAlignment="1">
      <alignment horizontal="center" vertical="center"/>
    </xf>
    <xf numFmtId="164" fontId="13" fillId="8" borderId="1" xfId="1" applyNumberFormat="1" applyFont="1" applyFill="1" applyBorder="1" applyAlignment="1">
      <alignment horizontal="center" vertical="center"/>
    </xf>
    <xf numFmtId="164" fontId="13" fillId="0" borderId="1" xfId="1" applyNumberFormat="1" applyFont="1" applyBorder="1" applyAlignment="1">
      <alignment horizontal="center" vertical="center"/>
    </xf>
    <xf numFmtId="164" fontId="11" fillId="8" borderId="1" xfId="1" applyNumberFormat="1" applyFont="1" applyFill="1" applyBorder="1" applyAlignment="1">
      <alignment horizontal="center" vertical="center"/>
    </xf>
    <xf numFmtId="164" fontId="11" fillId="0" borderId="1" xfId="1" applyNumberFormat="1" applyFont="1" applyBorder="1" applyAlignment="1">
      <alignment horizontal="center" vertical="center"/>
    </xf>
    <xf numFmtId="164" fontId="21" fillId="0" borderId="1" xfId="1" applyNumberFormat="1" applyFont="1" applyBorder="1" applyAlignment="1">
      <alignment horizontal="center" vertical="center"/>
    </xf>
    <xf numFmtId="164" fontId="12" fillId="0" borderId="1" xfId="1" applyNumberFormat="1" applyFont="1" applyBorder="1" applyAlignment="1">
      <alignment horizontal="center" vertical="center"/>
    </xf>
    <xf numFmtId="165" fontId="20" fillId="2" borderId="0" xfId="0" quotePrefix="1" applyNumberFormat="1" applyFont="1" applyFill="1" applyAlignment="1">
      <alignment horizontal="left" vertical="center" wrapText="1"/>
    </xf>
    <xf numFmtId="0" fontId="10" fillId="2" borderId="0" xfId="0" applyFont="1" applyFill="1" applyAlignment="1">
      <alignment horizontal="right" vertical="center"/>
    </xf>
    <xf numFmtId="165" fontId="10" fillId="2" borderId="0" xfId="0" applyNumberFormat="1" applyFont="1" applyFill="1" applyAlignment="1">
      <alignment horizontal="right" vertical="center" wrapText="1"/>
    </xf>
    <xf numFmtId="0" fontId="10" fillId="2" borderId="0" xfId="0" applyFont="1" applyFill="1" applyAlignment="1">
      <alignment horizontal="right" vertical="center" wrapText="1"/>
    </xf>
    <xf numFmtId="0" fontId="26" fillId="0" borderId="25" xfId="0" applyFont="1" applyBorder="1" applyAlignment="1">
      <alignment vertical="center"/>
    </xf>
    <xf numFmtId="164" fontId="26" fillId="0" borderId="25" xfId="1" applyNumberFormat="1" applyFont="1" applyBorder="1" applyAlignment="1">
      <alignment horizontal="right" vertical="center"/>
    </xf>
    <xf numFmtId="164" fontId="26" fillId="0" borderId="25" xfId="1" applyNumberFormat="1" applyFont="1" applyBorder="1" applyAlignment="1">
      <alignment horizontal="right" vertical="center" wrapText="1"/>
    </xf>
    <xf numFmtId="165" fontId="26" fillId="0" borderId="25" xfId="0" applyNumberFormat="1" applyFont="1" applyBorder="1" applyAlignment="1">
      <alignment horizontal="right" vertical="center" wrapText="1"/>
    </xf>
    <xf numFmtId="0" fontId="25" fillId="0" borderId="25" xfId="0" applyFont="1" applyBorder="1" applyAlignment="1">
      <alignment vertical="center"/>
    </xf>
    <xf numFmtId="164" fontId="25" fillId="0" borderId="25" xfId="1" applyNumberFormat="1" applyFont="1" applyBorder="1" applyAlignment="1">
      <alignment horizontal="right" vertical="center"/>
    </xf>
    <xf numFmtId="164" fontId="25" fillId="0" borderId="25" xfId="1" applyNumberFormat="1" applyFont="1" applyBorder="1" applyAlignment="1">
      <alignment horizontal="right" vertical="center" wrapText="1"/>
    </xf>
    <xf numFmtId="165" fontId="25" fillId="0" borderId="25" xfId="0" applyNumberFormat="1" applyFont="1" applyBorder="1" applyAlignment="1">
      <alignment horizontal="right" vertical="center" wrapText="1"/>
    </xf>
    <xf numFmtId="0" fontId="25" fillId="0" borderId="25" xfId="0" applyFont="1" applyBorder="1" applyAlignment="1">
      <alignment horizontal="right" vertical="center" wrapText="1"/>
    </xf>
    <xf numFmtId="0" fontId="27" fillId="0" borderId="25" xfId="0" applyFont="1" applyBorder="1" applyAlignment="1">
      <alignment vertical="center"/>
    </xf>
    <xf numFmtId="164" fontId="27" fillId="0" borderId="25" xfId="1" applyNumberFormat="1" applyFont="1" applyBorder="1" applyAlignment="1">
      <alignment horizontal="right" vertical="center"/>
    </xf>
    <xf numFmtId="164" fontId="27" fillId="0" borderId="25" xfId="1" applyNumberFormat="1" applyFont="1" applyBorder="1" applyAlignment="1">
      <alignment horizontal="right" vertical="center" wrapText="1"/>
    </xf>
    <xf numFmtId="0" fontId="27" fillId="0" borderId="25" xfId="0" applyFont="1" applyBorder="1" applyAlignment="1">
      <alignment horizontal="right" vertical="center" wrapText="1"/>
    </xf>
    <xf numFmtId="165" fontId="27" fillId="0" borderId="25" xfId="0" applyNumberFormat="1" applyFont="1" applyBorder="1" applyAlignment="1">
      <alignment horizontal="right" vertical="center" wrapText="1"/>
    </xf>
    <xf numFmtId="0" fontId="25" fillId="0" borderId="25" xfId="0" applyFont="1" applyBorder="1" applyAlignment="1">
      <alignment vertical="center" wrapText="1"/>
    </xf>
    <xf numFmtId="0" fontId="10" fillId="2" borderId="0" xfId="0" applyFont="1" applyFill="1" applyAlignment="1">
      <alignment vertical="center"/>
    </xf>
    <xf numFmtId="0" fontId="28" fillId="2" borderId="0" xfId="0" applyFont="1" applyFill="1" applyAlignment="1">
      <alignment vertical="center"/>
    </xf>
    <xf numFmtId="0" fontId="11" fillId="0" borderId="13" xfId="0" applyFont="1" applyBorder="1" applyAlignment="1">
      <alignment vertical="center"/>
    </xf>
    <xf numFmtId="164" fontId="11" fillId="0" borderId="13" xfId="1" applyNumberFormat="1" applyFont="1" applyBorder="1" applyAlignment="1">
      <alignment horizontal="right" vertical="center" wrapText="1"/>
    </xf>
    <xf numFmtId="165" fontId="11" fillId="0" borderId="13" xfId="0" applyNumberFormat="1" applyFont="1" applyBorder="1" applyAlignment="1">
      <alignment horizontal="right" vertical="center"/>
    </xf>
    <xf numFmtId="165" fontId="11" fillId="0" borderId="13" xfId="0" applyNumberFormat="1" applyFont="1" applyBorder="1" applyAlignment="1">
      <alignment horizontal="right" vertical="center" wrapText="1"/>
    </xf>
    <xf numFmtId="0" fontId="12" fillId="0" borderId="13" xfId="0" applyFont="1" applyBorder="1" applyAlignment="1">
      <alignment horizontal="left" vertical="center" indent="1"/>
    </xf>
    <xf numFmtId="164" fontId="12" fillId="0" borderId="13" xfId="1" applyNumberFormat="1" applyFont="1" applyBorder="1" applyAlignment="1">
      <alignment horizontal="right" vertical="center" wrapText="1"/>
    </xf>
    <xf numFmtId="165" fontId="12" fillId="0" borderId="13" xfId="0" applyNumberFormat="1" applyFont="1" applyBorder="1" applyAlignment="1">
      <alignment horizontal="right" vertical="center"/>
    </xf>
    <xf numFmtId="165" fontId="12" fillId="0" borderId="13" xfId="0" applyNumberFormat="1" applyFont="1" applyBorder="1" applyAlignment="1">
      <alignment horizontal="right" vertical="center" wrapText="1"/>
    </xf>
    <xf numFmtId="0" fontId="13" fillId="0" borderId="13" xfId="0" applyFont="1" applyBorder="1" applyAlignment="1">
      <alignment vertical="center"/>
    </xf>
    <xf numFmtId="164" fontId="13" fillId="0" borderId="13" xfId="1" applyNumberFormat="1" applyFont="1" applyBorder="1" applyAlignment="1">
      <alignment horizontal="right" vertical="center" wrapText="1"/>
    </xf>
    <xf numFmtId="165" fontId="13" fillId="0" borderId="13" xfId="0" applyNumberFormat="1" applyFont="1" applyBorder="1" applyAlignment="1">
      <alignment horizontal="right" vertical="center"/>
    </xf>
    <xf numFmtId="165" fontId="13" fillId="0" borderId="13" xfId="0" applyNumberFormat="1" applyFont="1" applyBorder="1" applyAlignment="1">
      <alignment horizontal="right" vertical="center" wrapText="1"/>
    </xf>
    <xf numFmtId="0" fontId="11" fillId="0" borderId="32" xfId="0" applyFont="1" applyBorder="1" applyAlignment="1">
      <alignment vertical="center"/>
    </xf>
    <xf numFmtId="164" fontId="11" fillId="0" borderId="32" xfId="1" applyNumberFormat="1" applyFont="1" applyBorder="1" applyAlignment="1">
      <alignment horizontal="right" vertical="center" wrapText="1"/>
    </xf>
    <xf numFmtId="165" fontId="11" fillId="0" borderId="32" xfId="0" applyNumberFormat="1" applyFont="1" applyBorder="1" applyAlignment="1">
      <alignment horizontal="right" vertical="center"/>
    </xf>
    <xf numFmtId="165" fontId="11" fillId="0" borderId="32" xfId="0" applyNumberFormat="1" applyFont="1" applyBorder="1" applyAlignment="1">
      <alignment horizontal="right" vertical="center" wrapText="1"/>
    </xf>
    <xf numFmtId="0" fontId="13" fillId="8" borderId="32" xfId="0" applyFont="1" applyFill="1" applyBorder="1" applyAlignment="1">
      <alignment vertical="center"/>
    </xf>
    <xf numFmtId="164" fontId="13" fillId="8" borderId="32" xfId="1" applyNumberFormat="1" applyFont="1" applyFill="1" applyBorder="1" applyAlignment="1">
      <alignment horizontal="right" vertical="center" wrapText="1"/>
    </xf>
    <xf numFmtId="165" fontId="13" fillId="8" borderId="32" xfId="0" applyNumberFormat="1" applyFont="1" applyFill="1" applyBorder="1" applyAlignment="1">
      <alignment horizontal="right" vertical="center"/>
    </xf>
    <xf numFmtId="165" fontId="13" fillId="8" borderId="32" xfId="0" applyNumberFormat="1" applyFont="1" applyFill="1" applyBorder="1" applyAlignment="1">
      <alignment horizontal="right" vertical="center" wrapText="1"/>
    </xf>
    <xf numFmtId="0" fontId="13" fillId="0" borderId="32" xfId="0" applyFont="1" applyBorder="1" applyAlignment="1">
      <alignment vertical="center"/>
    </xf>
    <xf numFmtId="164" fontId="13" fillId="0" borderId="32" xfId="1" applyNumberFormat="1" applyFont="1" applyBorder="1" applyAlignment="1">
      <alignment horizontal="right" vertical="center" wrapText="1"/>
    </xf>
    <xf numFmtId="165" fontId="13" fillId="0" borderId="32" xfId="0" applyNumberFormat="1" applyFont="1" applyBorder="1" applyAlignment="1">
      <alignment horizontal="right" vertical="center"/>
    </xf>
    <xf numFmtId="165" fontId="13" fillId="0" borderId="32" xfId="0" applyNumberFormat="1" applyFont="1" applyBorder="1" applyAlignment="1">
      <alignment horizontal="right" vertical="center" wrapText="1"/>
    </xf>
    <xf numFmtId="0" fontId="30" fillId="8" borderId="32" xfId="0" applyFont="1" applyFill="1" applyBorder="1" applyAlignment="1">
      <alignment vertical="center"/>
    </xf>
    <xf numFmtId="164" fontId="30" fillId="8" borderId="32" xfId="1" applyNumberFormat="1" applyFont="1" applyFill="1" applyBorder="1" applyAlignment="1">
      <alignment horizontal="right" vertical="center" wrapText="1"/>
    </xf>
    <xf numFmtId="165" fontId="30" fillId="8" borderId="32" xfId="0" applyNumberFormat="1" applyFont="1" applyFill="1" applyBorder="1" applyAlignment="1">
      <alignment horizontal="right" vertical="center"/>
    </xf>
    <xf numFmtId="165" fontId="30" fillId="8" borderId="32" xfId="0" applyNumberFormat="1" applyFont="1" applyFill="1" applyBorder="1" applyAlignment="1">
      <alignment horizontal="right" vertical="center" wrapText="1"/>
    </xf>
    <xf numFmtId="0" fontId="11" fillId="0" borderId="13" xfId="0" applyFont="1" applyBorder="1" applyAlignment="1">
      <alignment horizontal="left" vertical="center" indent="1"/>
    </xf>
    <xf numFmtId="0" fontId="30" fillId="8" borderId="32" xfId="0" applyFont="1" applyFill="1" applyBorder="1" applyAlignment="1">
      <alignment vertical="center" wrapText="1"/>
    </xf>
    <xf numFmtId="164" fontId="10" fillId="2" borderId="0" xfId="1" applyNumberFormat="1" applyFont="1" applyFill="1" applyAlignment="1">
      <alignment horizontal="right" vertical="center" wrapText="1"/>
    </xf>
    <xf numFmtId="165" fontId="10" fillId="2" borderId="0" xfId="0" applyNumberFormat="1" applyFont="1" applyFill="1" applyAlignment="1">
      <alignment horizontal="right" vertical="center"/>
    </xf>
    <xf numFmtId="0" fontId="10" fillId="2" borderId="32" xfId="0" applyFont="1" applyFill="1" applyBorder="1" applyAlignment="1">
      <alignment vertical="center"/>
    </xf>
    <xf numFmtId="165" fontId="10" fillId="2" borderId="32" xfId="0" applyNumberFormat="1" applyFont="1" applyFill="1" applyBorder="1" applyAlignment="1">
      <alignment horizontal="right" vertical="center" wrapText="1"/>
    </xf>
    <xf numFmtId="0" fontId="10" fillId="2" borderId="32" xfId="0" quotePrefix="1" applyFont="1" applyFill="1" applyBorder="1" applyAlignment="1">
      <alignment horizontal="right" vertical="center"/>
    </xf>
    <xf numFmtId="0" fontId="31" fillId="0" borderId="0" xfId="0" applyFont="1"/>
    <xf numFmtId="10" fontId="26" fillId="0" borderId="25" xfId="0" applyNumberFormat="1" applyFont="1" applyBorder="1" applyAlignment="1">
      <alignment horizontal="right" vertical="center" wrapText="1"/>
    </xf>
    <xf numFmtId="10" fontId="27" fillId="0" borderId="25" xfId="0" applyNumberFormat="1" applyFont="1" applyBorder="1" applyAlignment="1">
      <alignment horizontal="right" vertical="center" wrapText="1"/>
    </xf>
    <xf numFmtId="10" fontId="25" fillId="0" borderId="25" xfId="0" applyNumberFormat="1" applyFont="1" applyBorder="1" applyAlignment="1">
      <alignment horizontal="right" vertical="center" wrapText="1"/>
    </xf>
    <xf numFmtId="164" fontId="32" fillId="0" borderId="0" xfId="1" applyNumberFormat="1" applyFont="1" applyAlignment="1">
      <alignment vertical="center"/>
    </xf>
    <xf numFmtId="165" fontId="32" fillId="0" borderId="0" xfId="2" applyNumberFormat="1" applyFont="1" applyAlignment="1">
      <alignment vertical="center"/>
    </xf>
    <xf numFmtId="0" fontId="32" fillId="0" borderId="0" xfId="0" applyFont="1" applyAlignment="1">
      <alignment horizontal="right" vertical="center"/>
    </xf>
    <xf numFmtId="0" fontId="32" fillId="0" borderId="0" xfId="0" applyFont="1" applyAlignment="1">
      <alignment vertical="center"/>
    </xf>
    <xf numFmtId="0" fontId="3" fillId="0" borderId="3" xfId="0" applyFont="1" applyBorder="1" applyAlignment="1">
      <alignment vertical="center"/>
    </xf>
    <xf numFmtId="164" fontId="32" fillId="0" borderId="3" xfId="1" applyNumberFormat="1" applyFont="1" applyBorder="1" applyAlignment="1">
      <alignment vertical="center"/>
    </xf>
    <xf numFmtId="165" fontId="32" fillId="0" borderId="3" xfId="2" applyNumberFormat="1" applyFont="1" applyBorder="1" applyAlignment="1">
      <alignment vertical="center"/>
    </xf>
    <xf numFmtId="0" fontId="32" fillId="0" borderId="3" xfId="0" applyFont="1" applyBorder="1" applyAlignment="1">
      <alignment horizontal="right" vertical="center"/>
    </xf>
    <xf numFmtId="164" fontId="32" fillId="0" borderId="0" xfId="1" applyNumberFormat="1" applyFont="1" applyFill="1" applyAlignment="1">
      <alignment vertical="center"/>
    </xf>
    <xf numFmtId="165" fontId="32" fillId="0" borderId="0" xfId="2" applyNumberFormat="1" applyFont="1" applyFill="1" applyAlignment="1">
      <alignment vertical="center"/>
    </xf>
    <xf numFmtId="0" fontId="33" fillId="2" borderId="0" xfId="0" applyFont="1" applyFill="1" applyAlignment="1">
      <alignment vertical="center"/>
    </xf>
    <xf numFmtId="0" fontId="34" fillId="0" borderId="13" xfId="0" applyFont="1" applyBorder="1" applyAlignment="1">
      <alignment vertical="center"/>
    </xf>
    <xf numFmtId="0" fontId="35" fillId="0" borderId="13" xfId="0" quotePrefix="1" applyFont="1" applyBorder="1" applyAlignment="1">
      <alignment horizontal="right" vertical="center"/>
    </xf>
    <xf numFmtId="165" fontId="35" fillId="0" borderId="13" xfId="2" applyNumberFormat="1" applyFont="1" applyBorder="1" applyAlignment="1">
      <alignment horizontal="right" vertical="center"/>
    </xf>
    <xf numFmtId="0" fontId="35" fillId="0" borderId="13" xfId="0" applyFont="1" applyBorder="1" applyAlignment="1">
      <alignment vertical="center"/>
    </xf>
    <xf numFmtId="164" fontId="35" fillId="0" borderId="13" xfId="1" applyNumberFormat="1" applyFont="1" applyBorder="1" applyAlignment="1">
      <alignment horizontal="right" vertical="center"/>
    </xf>
    <xf numFmtId="164" fontId="32" fillId="0" borderId="0" xfId="0" applyNumberFormat="1" applyFont="1" applyAlignment="1">
      <alignment vertical="center"/>
    </xf>
    <xf numFmtId="0" fontId="36" fillId="0" borderId="13" xfId="0" applyFont="1" applyBorder="1" applyAlignment="1">
      <alignment vertical="center"/>
    </xf>
    <xf numFmtId="164" fontId="36" fillId="0" borderId="13" xfId="1" applyNumberFormat="1" applyFont="1" applyBorder="1" applyAlignment="1">
      <alignment horizontal="right" vertical="center"/>
    </xf>
    <xf numFmtId="165" fontId="36" fillId="0" borderId="13" xfId="2" applyNumberFormat="1" applyFont="1" applyBorder="1" applyAlignment="1">
      <alignment horizontal="right" vertical="center"/>
    </xf>
    <xf numFmtId="0" fontId="37" fillId="0" borderId="13" xfId="0" applyFont="1" applyBorder="1" applyAlignment="1">
      <alignment vertical="center"/>
    </xf>
    <xf numFmtId="165" fontId="37" fillId="0" borderId="13" xfId="2" applyNumberFormat="1" applyFont="1" applyBorder="1" applyAlignment="1">
      <alignment horizontal="right" vertical="center"/>
    </xf>
    <xf numFmtId="167" fontId="37" fillId="0" borderId="33" xfId="0" quotePrefix="1" applyNumberFormat="1" applyFont="1" applyBorder="1" applyAlignment="1">
      <alignment horizontal="right" vertical="center" readingOrder="1"/>
    </xf>
    <xf numFmtId="164" fontId="34" fillId="0" borderId="13" xfId="1" applyNumberFormat="1" applyFont="1" applyBorder="1" applyAlignment="1">
      <alignment horizontal="right" vertical="center"/>
    </xf>
    <xf numFmtId="165" fontId="34" fillId="0" borderId="13" xfId="2" applyNumberFormat="1" applyFont="1" applyBorder="1" applyAlignment="1">
      <alignment horizontal="right" vertical="center"/>
    </xf>
    <xf numFmtId="0" fontId="38" fillId="0" borderId="13" xfId="0" applyFont="1" applyBorder="1" applyAlignment="1">
      <alignment vertical="center"/>
    </xf>
    <xf numFmtId="0" fontId="39" fillId="0" borderId="13" xfId="0" applyFont="1" applyBorder="1" applyAlignment="1">
      <alignment horizontal="right" vertical="center"/>
    </xf>
    <xf numFmtId="165" fontId="35" fillId="0" borderId="13" xfId="0" applyNumberFormat="1" applyFont="1" applyBorder="1" applyAlignment="1">
      <alignment horizontal="right" vertical="center"/>
    </xf>
    <xf numFmtId="0" fontId="36" fillId="0" borderId="13" xfId="0" applyFont="1" applyBorder="1" applyAlignment="1">
      <alignment horizontal="right" vertical="center"/>
    </xf>
    <xf numFmtId="165" fontId="36" fillId="0" borderId="13" xfId="0" applyNumberFormat="1" applyFont="1" applyBorder="1" applyAlignment="1">
      <alignment horizontal="right" vertical="center"/>
    </xf>
    <xf numFmtId="164" fontId="34" fillId="0" borderId="13" xfId="1" applyNumberFormat="1" applyFont="1" applyFill="1" applyBorder="1" applyAlignment="1">
      <alignment horizontal="right" vertical="center"/>
    </xf>
    <xf numFmtId="0" fontId="40" fillId="2" borderId="0" xfId="0" applyFont="1" applyFill="1" applyAlignment="1">
      <alignment vertical="center"/>
    </xf>
    <xf numFmtId="165" fontId="35" fillId="0" borderId="13" xfId="2" applyNumberFormat="1" applyFont="1" applyBorder="1" applyAlignment="1">
      <alignment horizontal="right" vertical="center" wrapText="1"/>
    </xf>
    <xf numFmtId="168" fontId="35" fillId="0" borderId="13" xfId="0" quotePrefix="1" applyNumberFormat="1" applyFont="1" applyBorder="1" applyAlignment="1">
      <alignment horizontal="right" vertical="center"/>
    </xf>
    <xf numFmtId="0" fontId="35" fillId="0" borderId="13" xfId="0" applyFont="1" applyBorder="1" applyAlignment="1">
      <alignment horizontal="right" vertical="center"/>
    </xf>
    <xf numFmtId="165" fontId="34" fillId="0" borderId="13" xfId="0" applyNumberFormat="1" applyFont="1" applyBorder="1" applyAlignment="1">
      <alignment horizontal="right" vertical="center"/>
    </xf>
    <xf numFmtId="164" fontId="32" fillId="0" borderId="0" xfId="1" applyNumberFormat="1" applyFont="1"/>
    <xf numFmtId="165" fontId="32" fillId="0" borderId="0" xfId="2" applyNumberFormat="1" applyFont="1"/>
    <xf numFmtId="0" fontId="32" fillId="0" borderId="0" xfId="0" applyFont="1"/>
    <xf numFmtId="164" fontId="32" fillId="0" borderId="3" xfId="1" applyNumberFormat="1" applyFont="1" applyBorder="1"/>
    <xf numFmtId="165" fontId="32" fillId="0" borderId="3" xfId="2" applyNumberFormat="1" applyFont="1" applyBorder="1"/>
    <xf numFmtId="164" fontId="32" fillId="0" borderId="0" xfId="1" applyNumberFormat="1" applyFont="1" applyBorder="1"/>
    <xf numFmtId="165" fontId="32" fillId="0" borderId="0" xfId="2" applyNumberFormat="1" applyFont="1" applyBorder="1"/>
    <xf numFmtId="0" fontId="33" fillId="2" borderId="34" xfId="0" applyFont="1" applyFill="1" applyBorder="1" applyAlignment="1">
      <alignment vertical="center"/>
    </xf>
    <xf numFmtId="164" fontId="36" fillId="0" borderId="13" xfId="1" applyNumberFormat="1" applyFont="1" applyBorder="1" applyAlignment="1">
      <alignment vertical="center"/>
    </xf>
    <xf numFmtId="164" fontId="35" fillId="0" borderId="13" xfId="1" applyNumberFormat="1" applyFont="1" applyBorder="1" applyAlignment="1">
      <alignment horizontal="center" vertical="center"/>
    </xf>
    <xf numFmtId="164" fontId="32" fillId="0" borderId="0" xfId="0" applyNumberFormat="1" applyFont="1"/>
    <xf numFmtId="0" fontId="32" fillId="2" borderId="34" xfId="0" applyFont="1" applyFill="1" applyBorder="1" applyAlignment="1">
      <alignment vertical="center"/>
    </xf>
    <xf numFmtId="3" fontId="35" fillId="0" borderId="13" xfId="0" applyNumberFormat="1" applyFont="1" applyBorder="1" applyAlignment="1">
      <alignment horizontal="right" vertical="center"/>
    </xf>
    <xf numFmtId="9" fontId="2" fillId="0" borderId="0" xfId="2" applyFont="1" applyAlignment="1">
      <alignment vertical="center"/>
    </xf>
    <xf numFmtId="9" fontId="3" fillId="0" borderId="3" xfId="2" applyFont="1" applyBorder="1"/>
    <xf numFmtId="9" fontId="24" fillId="0" borderId="0" xfId="2" applyFont="1" applyBorder="1"/>
    <xf numFmtId="9" fontId="32" fillId="0" borderId="0" xfId="2" applyFont="1" applyFill="1" applyBorder="1"/>
    <xf numFmtId="165" fontId="37" fillId="0" borderId="13" xfId="2" quotePrefix="1" applyNumberFormat="1" applyFont="1" applyBorder="1" applyAlignment="1">
      <alignment horizontal="right" vertical="center"/>
    </xf>
    <xf numFmtId="164" fontId="35" fillId="0" borderId="13" xfId="1" applyNumberFormat="1" applyFont="1" applyBorder="1" applyAlignment="1">
      <alignment vertical="center"/>
    </xf>
    <xf numFmtId="165" fontId="39" fillId="0" borderId="13" xfId="0" applyNumberFormat="1" applyFont="1" applyBorder="1" applyAlignment="1">
      <alignment horizontal="right" vertical="center"/>
    </xf>
    <xf numFmtId="165" fontId="42" fillId="0" borderId="13" xfId="0" applyNumberFormat="1" applyFont="1" applyBorder="1" applyAlignment="1">
      <alignment horizontal="right" vertical="center"/>
    </xf>
    <xf numFmtId="0" fontId="39" fillId="2" borderId="0" xfId="0" applyFont="1" applyFill="1" applyAlignment="1">
      <alignment vertical="center"/>
    </xf>
    <xf numFmtId="165" fontId="32" fillId="0" borderId="0" xfId="0" applyNumberFormat="1" applyFont="1"/>
    <xf numFmtId="43" fontId="32" fillId="0" borderId="0" xfId="1" applyFont="1"/>
    <xf numFmtId="170" fontId="32" fillId="0" borderId="0" xfId="1" applyNumberFormat="1" applyFont="1"/>
    <xf numFmtId="167" fontId="41" fillId="0" borderId="0" xfId="0" quotePrefix="1" applyNumberFormat="1" applyFont="1" applyAlignment="1">
      <alignment horizontal="right" vertical="center" readingOrder="1"/>
    </xf>
    <xf numFmtId="167" fontId="41" fillId="0" borderId="33" xfId="0" quotePrefix="1" applyNumberFormat="1" applyFont="1" applyBorder="1" applyAlignment="1">
      <alignment horizontal="right" vertical="center" readingOrder="1"/>
    </xf>
    <xf numFmtId="165" fontId="37" fillId="0" borderId="13" xfId="2" applyNumberFormat="1" applyFont="1" applyFill="1" applyBorder="1" applyAlignment="1">
      <alignment horizontal="right" vertical="center"/>
    </xf>
    <xf numFmtId="165" fontId="32" fillId="0" borderId="0" xfId="1" applyNumberFormat="1" applyFont="1" applyAlignment="1">
      <alignment vertical="center"/>
    </xf>
    <xf numFmtId="165" fontId="32" fillId="0" borderId="0" xfId="0" applyNumberFormat="1" applyFont="1" applyAlignment="1">
      <alignment vertical="center"/>
    </xf>
    <xf numFmtId="165" fontId="36" fillId="0" borderId="0" xfId="2" applyNumberFormat="1" applyFont="1" applyBorder="1" applyAlignment="1">
      <alignment horizontal="right" vertical="center"/>
    </xf>
    <xf numFmtId="164" fontId="36" fillId="0" borderId="13" xfId="1" applyNumberFormat="1" applyFont="1" applyFill="1" applyBorder="1" applyAlignment="1">
      <alignment horizontal="right" vertical="center"/>
    </xf>
    <xf numFmtId="165" fontId="36" fillId="0" borderId="13" xfId="2" applyNumberFormat="1" applyFont="1" applyFill="1" applyBorder="1" applyAlignment="1">
      <alignment horizontal="right" vertical="center"/>
    </xf>
    <xf numFmtId="164" fontId="35" fillId="0" borderId="13" xfId="1" applyNumberFormat="1" applyFont="1" applyFill="1" applyBorder="1" applyAlignment="1">
      <alignment horizontal="right" vertical="center"/>
    </xf>
    <xf numFmtId="165" fontId="35" fillId="0" borderId="13" xfId="2" applyNumberFormat="1" applyFont="1" applyFill="1" applyBorder="1" applyAlignment="1">
      <alignment horizontal="right" vertical="center" wrapText="1"/>
    </xf>
    <xf numFmtId="165" fontId="35" fillId="0" borderId="13" xfId="2" applyNumberFormat="1" applyFont="1" applyFill="1" applyBorder="1" applyAlignment="1">
      <alignment horizontal="right" vertical="center"/>
    </xf>
    <xf numFmtId="164" fontId="32" fillId="0" borderId="0" xfId="0" applyNumberFormat="1" applyFont="1" applyAlignment="1">
      <alignment horizontal="right" vertical="center"/>
    </xf>
    <xf numFmtId="165" fontId="32" fillId="0" borderId="0" xfId="1" applyNumberFormat="1" applyFont="1" applyBorder="1" applyAlignment="1">
      <alignment vertical="center"/>
    </xf>
    <xf numFmtId="164" fontId="43" fillId="0" borderId="0" xfId="0" applyNumberFormat="1" applyFont="1" applyAlignment="1">
      <alignment vertical="center"/>
    </xf>
    <xf numFmtId="0" fontId="32" fillId="2" borderId="0" xfId="0" applyFont="1" applyFill="1" applyAlignment="1">
      <alignment vertical="center"/>
    </xf>
    <xf numFmtId="0" fontId="36" fillId="0" borderId="25" xfId="0" applyFont="1" applyBorder="1" applyAlignment="1">
      <alignment vertical="center"/>
    </xf>
    <xf numFmtId="164" fontId="36" fillId="0" borderId="25" xfId="1" applyNumberFormat="1" applyFont="1" applyBorder="1" applyAlignment="1">
      <alignment horizontal="right" vertical="center"/>
    </xf>
    <xf numFmtId="165" fontId="36" fillId="0" borderId="25" xfId="2" applyNumberFormat="1" applyFont="1" applyBorder="1" applyAlignment="1">
      <alignment horizontal="right" vertical="center"/>
    </xf>
    <xf numFmtId="164" fontId="0" fillId="0" borderId="0" xfId="0" applyNumberFormat="1"/>
    <xf numFmtId="0" fontId="35" fillId="0" borderId="25" xfId="0" applyFont="1" applyBorder="1" applyAlignment="1">
      <alignment vertical="center"/>
    </xf>
    <xf numFmtId="164" fontId="35" fillId="0" borderId="25" xfId="1" applyNumberFormat="1" applyFont="1" applyBorder="1" applyAlignment="1">
      <alignment horizontal="right" vertical="center"/>
    </xf>
    <xf numFmtId="165" fontId="35" fillId="0" borderId="25" xfId="2" applyNumberFormat="1" applyFont="1" applyBorder="1" applyAlignment="1">
      <alignment horizontal="right" vertical="center"/>
    </xf>
    <xf numFmtId="0" fontId="34" fillId="0" borderId="35" xfId="0" applyFont="1" applyBorder="1" applyAlignment="1">
      <alignment vertical="center"/>
    </xf>
    <xf numFmtId="0" fontId="39" fillId="0" borderId="13" xfId="0" applyFont="1" applyBorder="1" applyAlignment="1">
      <alignment vertical="center"/>
    </xf>
    <xf numFmtId="0" fontId="34" fillId="0" borderId="25" xfId="0" applyFont="1" applyBorder="1" applyAlignment="1">
      <alignment vertical="center"/>
    </xf>
    <xf numFmtId="16" fontId="35" fillId="0" borderId="25" xfId="0" quotePrefix="1" applyNumberFormat="1" applyFont="1" applyBorder="1" applyAlignment="1">
      <alignment horizontal="right" vertical="center"/>
    </xf>
    <xf numFmtId="0" fontId="35" fillId="0" borderId="25" xfId="0" applyFont="1" applyBorder="1" applyAlignment="1">
      <alignment horizontal="right" vertical="center"/>
    </xf>
    <xf numFmtId="165" fontId="0" fillId="0" borderId="0" xfId="1" applyNumberFormat="1" applyFont="1"/>
    <xf numFmtId="165" fontId="36" fillId="0" borderId="0" xfId="2" applyNumberFormat="1" applyFont="1" applyFill="1" applyBorder="1" applyAlignment="1">
      <alignment horizontal="right" vertical="center"/>
    </xf>
    <xf numFmtId="0" fontId="35" fillId="0" borderId="0" xfId="0" applyFont="1" applyAlignment="1">
      <alignment vertical="center"/>
    </xf>
    <xf numFmtId="164" fontId="35" fillId="0" borderId="0" xfId="1" applyNumberFormat="1" applyFont="1" applyBorder="1" applyAlignment="1">
      <alignment horizontal="right" vertical="center"/>
    </xf>
    <xf numFmtId="165" fontId="35" fillId="0" borderId="0" xfId="2" applyNumberFormat="1" applyFont="1" applyBorder="1" applyAlignment="1">
      <alignment horizontal="right" vertical="center"/>
    </xf>
    <xf numFmtId="165" fontId="42" fillId="0" borderId="0" xfId="2" applyNumberFormat="1" applyFont="1" applyBorder="1" applyAlignment="1">
      <alignment horizontal="right" vertical="center"/>
    </xf>
    <xf numFmtId="164" fontId="34" fillId="0" borderId="25" xfId="1" applyNumberFormat="1" applyFont="1" applyFill="1" applyBorder="1" applyAlignment="1">
      <alignment horizontal="right" vertical="center"/>
    </xf>
    <xf numFmtId="0" fontId="33" fillId="2" borderId="13" xfId="0" applyFont="1" applyFill="1" applyBorder="1" applyAlignment="1">
      <alignment vertical="center"/>
    </xf>
    <xf numFmtId="0" fontId="39" fillId="2" borderId="13" xfId="0" applyFont="1" applyFill="1" applyBorder="1" applyAlignment="1">
      <alignment vertical="center"/>
    </xf>
    <xf numFmtId="0" fontId="34" fillId="0" borderId="36" xfId="0" applyFont="1" applyBorder="1"/>
    <xf numFmtId="0" fontId="35" fillId="0" borderId="37" xfId="0" quotePrefix="1" applyFont="1" applyBorder="1" applyAlignment="1">
      <alignment horizontal="right" vertical="center"/>
    </xf>
    <xf numFmtId="165" fontId="35" fillId="0" borderId="37" xfId="2" applyNumberFormat="1" applyFont="1" applyBorder="1" applyAlignment="1">
      <alignment horizontal="right" vertical="center"/>
    </xf>
    <xf numFmtId="0" fontId="35" fillId="0" borderId="38" xfId="0" applyFont="1" applyBorder="1" applyAlignment="1">
      <alignment vertical="center"/>
    </xf>
    <xf numFmtId="164" fontId="35" fillId="0" borderId="38" xfId="1" applyNumberFormat="1" applyFont="1" applyBorder="1" applyAlignment="1">
      <alignment horizontal="right" vertical="center"/>
    </xf>
    <xf numFmtId="165" fontId="35" fillId="0" borderId="38" xfId="2" applyNumberFormat="1" applyFont="1" applyBorder="1" applyAlignment="1">
      <alignment horizontal="right" vertical="center"/>
    </xf>
    <xf numFmtId="0" fontId="36" fillId="0" borderId="38" xfId="0" applyFont="1" applyBorder="1" applyAlignment="1">
      <alignment vertical="center"/>
    </xf>
    <xf numFmtId="164" fontId="36" fillId="0" borderId="38" xfId="1" applyNumberFormat="1" applyFont="1" applyBorder="1" applyAlignment="1">
      <alignment horizontal="right" vertical="center"/>
    </xf>
    <xf numFmtId="165" fontId="36" fillId="0" borderId="38" xfId="2" applyNumberFormat="1" applyFont="1" applyBorder="1" applyAlignment="1">
      <alignment horizontal="right" vertical="center"/>
    </xf>
    <xf numFmtId="0" fontId="37" fillId="0" borderId="38" xfId="0" applyFont="1" applyBorder="1" applyAlignment="1">
      <alignment vertical="center"/>
    </xf>
    <xf numFmtId="165" fontId="37" fillId="0" borderId="38" xfId="2" applyNumberFormat="1" applyFont="1" applyFill="1" applyBorder="1"/>
    <xf numFmtId="165" fontId="37" fillId="0" borderId="38" xfId="0" quotePrefix="1" applyNumberFormat="1" applyFont="1" applyBorder="1" applyAlignment="1">
      <alignment horizontal="right"/>
    </xf>
    <xf numFmtId="164" fontId="35" fillId="0" borderId="38" xfId="0" applyNumberFormat="1" applyFont="1" applyBorder="1"/>
    <xf numFmtId="164" fontId="43" fillId="0" borderId="0" xfId="0" applyNumberFormat="1" applyFont="1"/>
    <xf numFmtId="164" fontId="36" fillId="0" borderId="38" xfId="1" applyNumberFormat="1" applyFont="1" applyFill="1" applyBorder="1" applyAlignment="1">
      <alignment horizontal="right" vertical="center" wrapText="1"/>
    </xf>
    <xf numFmtId="164" fontId="36" fillId="0" borderId="38" xfId="1" applyNumberFormat="1" applyFont="1" applyFill="1" applyBorder="1" applyAlignment="1">
      <alignment horizontal="right" vertical="center"/>
    </xf>
    <xf numFmtId="165" fontId="32" fillId="0" borderId="0" xfId="0" applyNumberFormat="1" applyFont="1" applyAlignment="1">
      <alignment horizontal="right"/>
    </xf>
    <xf numFmtId="0" fontId="43" fillId="0" borderId="0" xfId="0" applyFont="1"/>
    <xf numFmtId="16" fontId="35" fillId="0" borderId="13" xfId="0" quotePrefix="1" applyNumberFormat="1" applyFont="1" applyBorder="1" applyAlignment="1">
      <alignment horizontal="right" vertical="center"/>
    </xf>
    <xf numFmtId="165" fontId="32" fillId="0" borderId="0" xfId="2" applyNumberFormat="1" applyFont="1" applyBorder="1" applyAlignment="1">
      <alignment vertical="center"/>
    </xf>
    <xf numFmtId="0" fontId="35" fillId="0" borderId="38" xfId="0" applyFont="1" applyBorder="1" applyAlignment="1">
      <alignment horizontal="right" vertical="center"/>
    </xf>
    <xf numFmtId="0" fontId="35" fillId="0" borderId="0" xfId="0" applyFont="1" applyAlignment="1">
      <alignment horizontal="right" vertical="center"/>
    </xf>
    <xf numFmtId="0" fontId="35" fillId="4" borderId="39" xfId="0" applyFont="1" applyFill="1" applyBorder="1" applyAlignment="1">
      <alignment vertical="center"/>
    </xf>
    <xf numFmtId="164" fontId="35" fillId="0" borderId="40" xfId="1" applyNumberFormat="1" applyFont="1" applyBorder="1" applyAlignment="1">
      <alignment horizontal="right" vertical="center" wrapText="1"/>
    </xf>
    <xf numFmtId="164" fontId="35" fillId="0" borderId="13" xfId="1" applyNumberFormat="1" applyFont="1" applyBorder="1" applyAlignment="1">
      <alignment horizontal="right" vertical="center" wrapText="1"/>
    </xf>
    <xf numFmtId="0" fontId="36" fillId="4" borderId="41" xfId="0" applyFont="1" applyFill="1" applyBorder="1" applyAlignment="1">
      <alignment vertical="center"/>
    </xf>
    <xf numFmtId="164" fontId="36" fillId="0" borderId="33" xfId="1" applyNumberFormat="1" applyFont="1" applyBorder="1" applyAlignment="1">
      <alignment horizontal="right" vertical="center" wrapText="1"/>
    </xf>
    <xf numFmtId="165" fontId="36" fillId="0" borderId="33" xfId="2" applyNumberFormat="1" applyFont="1" applyBorder="1" applyAlignment="1">
      <alignment horizontal="right" vertical="center"/>
    </xf>
    <xf numFmtId="0" fontId="35" fillId="4" borderId="42" xfId="0" applyFont="1" applyFill="1" applyBorder="1" applyAlignment="1">
      <alignment vertical="center"/>
    </xf>
    <xf numFmtId="164" fontId="35" fillId="0" borderId="33" xfId="1" applyNumberFormat="1" applyFont="1" applyBorder="1" applyAlignment="1">
      <alignment horizontal="right" vertical="center" wrapText="1"/>
    </xf>
    <xf numFmtId="165" fontId="35" fillId="0" borderId="33" xfId="2" applyNumberFormat="1" applyFont="1" applyBorder="1" applyAlignment="1">
      <alignment horizontal="right" vertical="center"/>
    </xf>
    <xf numFmtId="0" fontId="36" fillId="4" borderId="42" xfId="0" applyFont="1" applyFill="1" applyBorder="1" applyAlignment="1">
      <alignment vertical="center"/>
    </xf>
    <xf numFmtId="164" fontId="35" fillId="0" borderId="33" xfId="1" applyNumberFormat="1" applyFont="1" applyBorder="1" applyAlignment="1">
      <alignment horizontal="right"/>
    </xf>
    <xf numFmtId="0" fontId="37" fillId="4" borderId="42" xfId="0" applyFont="1" applyFill="1" applyBorder="1" applyAlignment="1">
      <alignment vertical="center"/>
    </xf>
    <xf numFmtId="165" fontId="37" fillId="0" borderId="33" xfId="2" applyNumberFormat="1" applyFont="1" applyFill="1" applyBorder="1" applyAlignment="1">
      <alignment horizontal="right"/>
    </xf>
    <xf numFmtId="165" fontId="37" fillId="0" borderId="33" xfId="2" quotePrefix="1" applyNumberFormat="1" applyFont="1" applyFill="1" applyBorder="1" applyAlignment="1">
      <alignment horizontal="right" vertical="center"/>
    </xf>
    <xf numFmtId="0" fontId="24" fillId="0" borderId="0" xfId="0" applyFont="1" applyAlignment="1">
      <alignment vertical="center"/>
    </xf>
    <xf numFmtId="165" fontId="37" fillId="0" borderId="0" xfId="2" quotePrefix="1" applyNumberFormat="1" applyFont="1" applyBorder="1" applyAlignment="1">
      <alignment horizontal="right" vertical="center"/>
    </xf>
    <xf numFmtId="164" fontId="36" fillId="0" borderId="33" xfId="1" applyNumberFormat="1" applyFont="1" applyFill="1" applyBorder="1" applyAlignment="1">
      <alignment horizontal="right"/>
    </xf>
    <xf numFmtId="164" fontId="36" fillId="0" borderId="0" xfId="1" applyNumberFormat="1" applyFont="1" applyFill="1" applyBorder="1" applyAlignment="1">
      <alignment horizontal="right"/>
    </xf>
    <xf numFmtId="0" fontId="34" fillId="4" borderId="33" xfId="0" applyFont="1" applyFill="1" applyBorder="1" applyAlignment="1">
      <alignment horizontal="left"/>
    </xf>
    <xf numFmtId="165" fontId="24" fillId="0" borderId="0" xfId="0" applyNumberFormat="1" applyFont="1" applyAlignment="1">
      <alignment vertical="center"/>
    </xf>
    <xf numFmtId="164" fontId="35" fillId="0" borderId="33" xfId="1" applyNumberFormat="1" applyFont="1" applyFill="1" applyBorder="1" applyAlignment="1">
      <alignment horizontal="right"/>
    </xf>
    <xf numFmtId="0" fontId="37" fillId="0" borderId="42" xfId="0" applyFont="1" applyBorder="1" applyAlignment="1">
      <alignment vertical="center"/>
    </xf>
    <xf numFmtId="165" fontId="35" fillId="0" borderId="33" xfId="2" applyNumberFormat="1" applyFont="1" applyFill="1" applyBorder="1" applyAlignment="1">
      <alignment horizontal="right" vertical="center"/>
    </xf>
    <xf numFmtId="165" fontId="35" fillId="0" borderId="0" xfId="2" applyNumberFormat="1" applyFont="1" applyFill="1" applyBorder="1" applyAlignment="1">
      <alignment horizontal="right" vertical="center"/>
    </xf>
    <xf numFmtId="0" fontId="34" fillId="4" borderId="42" xfId="0" applyFont="1" applyFill="1" applyBorder="1" applyAlignment="1">
      <alignment vertical="center"/>
    </xf>
    <xf numFmtId="0" fontId="34" fillId="0" borderId="43" xfId="0" applyFont="1" applyBorder="1" applyAlignment="1">
      <alignment vertical="center"/>
    </xf>
    <xf numFmtId="165" fontId="36" fillId="0" borderId="33" xfId="2" applyNumberFormat="1" applyFont="1" applyFill="1" applyBorder="1" applyAlignment="1">
      <alignment horizontal="right" vertical="center"/>
    </xf>
    <xf numFmtId="0" fontId="34" fillId="0" borderId="11" xfId="0" applyFont="1" applyBorder="1" applyAlignment="1">
      <alignment vertical="center"/>
    </xf>
    <xf numFmtId="165" fontId="36" fillId="0" borderId="0" xfId="2" applyNumberFormat="1" applyFont="1" applyFill="1" applyAlignment="1">
      <alignment horizontal="right" vertical="center"/>
    </xf>
    <xf numFmtId="0" fontId="35" fillId="0" borderId="33" xfId="0" applyFont="1" applyBorder="1" applyAlignment="1">
      <alignment horizontal="right"/>
    </xf>
    <xf numFmtId="164" fontId="36" fillId="0" borderId="33" xfId="0" applyNumberFormat="1" applyFont="1" applyBorder="1" applyAlignment="1">
      <alignment horizontal="right"/>
    </xf>
    <xf numFmtId="164" fontId="36" fillId="0" borderId="33" xfId="1" applyNumberFormat="1" applyFont="1" applyFill="1" applyBorder="1" applyAlignment="1">
      <alignment horizontal="right" vertical="center" wrapText="1"/>
    </xf>
    <xf numFmtId="0" fontId="34" fillId="0" borderId="42" xfId="0" applyFont="1" applyBorder="1" applyAlignment="1">
      <alignment vertical="center"/>
    </xf>
    <xf numFmtId="0" fontId="35" fillId="4" borderId="41" xfId="0" applyFont="1" applyFill="1" applyBorder="1" applyAlignment="1">
      <alignment vertical="center"/>
    </xf>
    <xf numFmtId="0" fontId="35" fillId="0" borderId="33" xfId="0" applyFont="1" applyBorder="1" applyAlignment="1">
      <alignment vertical="center"/>
    </xf>
    <xf numFmtId="0" fontId="36" fillId="0" borderId="33" xfId="0" applyFont="1" applyBorder="1" applyAlignment="1">
      <alignment horizontal="right" vertical="center"/>
    </xf>
    <xf numFmtId="0" fontId="32" fillId="0" borderId="33" xfId="0" applyFont="1" applyBorder="1" applyAlignment="1">
      <alignment horizontal="right" vertical="center"/>
    </xf>
    <xf numFmtId="0" fontId="32" fillId="0" borderId="33" xfId="0" applyFont="1" applyBorder="1" applyAlignment="1">
      <alignment vertical="center"/>
    </xf>
    <xf numFmtId="0" fontId="36" fillId="0" borderId="0" xfId="0" applyFont="1" applyAlignment="1">
      <alignment horizontal="right" vertical="center"/>
    </xf>
    <xf numFmtId="165" fontId="32" fillId="0" borderId="0" xfId="0" applyNumberFormat="1" applyFont="1" applyAlignment="1">
      <alignment horizontal="right" vertical="center"/>
    </xf>
    <xf numFmtId="164" fontId="36" fillId="0" borderId="0" xfId="1" applyNumberFormat="1" applyFont="1" applyFill="1" applyBorder="1" applyAlignment="1">
      <alignment horizontal="right" vertical="center"/>
    </xf>
    <xf numFmtId="164" fontId="35" fillId="0" borderId="0" xfId="1" applyNumberFormat="1" applyFont="1" applyFill="1" applyBorder="1" applyAlignment="1">
      <alignment horizontal="right" vertical="center"/>
    </xf>
    <xf numFmtId="164" fontId="34" fillId="0" borderId="0" xfId="1" applyNumberFormat="1" applyFont="1" applyFill="1" applyBorder="1" applyAlignment="1">
      <alignment horizontal="right" vertical="center"/>
    </xf>
    <xf numFmtId="165" fontId="34" fillId="0" borderId="0" xfId="2" applyNumberFormat="1" applyFont="1" applyFill="1" applyBorder="1" applyAlignment="1">
      <alignment horizontal="right" vertical="center"/>
    </xf>
    <xf numFmtId="43" fontId="32" fillId="0" borderId="0" xfId="1" applyFont="1" applyFill="1" applyBorder="1" applyAlignment="1">
      <alignment horizontal="right" vertical="center"/>
    </xf>
    <xf numFmtId="43" fontId="32" fillId="0" borderId="0" xfId="1" applyFont="1" applyAlignment="1">
      <alignment horizontal="right" vertical="center"/>
    </xf>
    <xf numFmtId="169" fontId="32" fillId="0" borderId="0" xfId="1" applyNumberFormat="1" applyFont="1" applyAlignment="1">
      <alignment vertical="center"/>
    </xf>
    <xf numFmtId="43" fontId="32" fillId="0" borderId="0" xfId="1" applyFont="1" applyAlignment="1">
      <alignment vertical="center"/>
    </xf>
    <xf numFmtId="0" fontId="32" fillId="0" borderId="0" xfId="1" applyNumberFormat="1" applyFont="1" applyAlignment="1">
      <alignment vertical="center"/>
    </xf>
    <xf numFmtId="171" fontId="32" fillId="0" borderId="0" xfId="1" applyNumberFormat="1" applyFont="1" applyAlignment="1">
      <alignment vertical="center"/>
    </xf>
    <xf numFmtId="165" fontId="32" fillId="0" borderId="0" xfId="2" applyNumberFormat="1" applyFont="1" applyAlignment="1">
      <alignment horizontal="right" vertical="center"/>
    </xf>
    <xf numFmtId="9" fontId="32" fillId="0" borderId="0" xfId="2" applyFont="1"/>
    <xf numFmtId="9" fontId="32" fillId="0" borderId="3" xfId="2" applyFont="1" applyBorder="1"/>
    <xf numFmtId="164" fontId="32" fillId="0" borderId="0" xfId="1" applyNumberFormat="1" applyFont="1" applyFill="1" applyBorder="1"/>
    <xf numFmtId="165" fontId="32" fillId="0" borderId="0" xfId="2" applyNumberFormat="1" applyFont="1" applyFill="1" applyBorder="1"/>
    <xf numFmtId="164" fontId="36" fillId="0" borderId="0" xfId="1" applyNumberFormat="1" applyFont="1" applyBorder="1" applyAlignment="1">
      <alignment horizontal="right" vertical="center"/>
    </xf>
    <xf numFmtId="165" fontId="35" fillId="0" borderId="0" xfId="0" applyNumberFormat="1" applyFont="1" applyAlignment="1">
      <alignment horizontal="right" vertical="center"/>
    </xf>
    <xf numFmtId="165" fontId="32" fillId="0" borderId="0" xfId="2" applyNumberFormat="1" applyFont="1" applyBorder="1" applyAlignment="1">
      <alignment horizontal="right"/>
    </xf>
    <xf numFmtId="164" fontId="32" fillId="0" borderId="0" xfId="2" applyNumberFormat="1" applyFont="1" applyFill="1" applyBorder="1"/>
    <xf numFmtId="0" fontId="34" fillId="0" borderId="13" xfId="0" applyFont="1" applyBorder="1" applyAlignment="1">
      <alignment horizontal="left" vertical="center" indent="1"/>
    </xf>
    <xf numFmtId="164" fontId="35" fillId="0" borderId="13" xfId="1" applyNumberFormat="1" applyFont="1" applyFill="1" applyBorder="1" applyAlignment="1">
      <alignment horizontal="center" vertical="center"/>
    </xf>
    <xf numFmtId="164" fontId="35" fillId="0" borderId="13" xfId="1" applyNumberFormat="1" applyFont="1" applyFill="1" applyBorder="1" applyAlignment="1">
      <alignment vertical="center"/>
    </xf>
    <xf numFmtId="3" fontId="11" fillId="9" borderId="21" xfId="0" applyNumberFormat="1" applyFont="1" applyFill="1" applyBorder="1" applyAlignment="1">
      <alignment horizontal="right" vertical="center"/>
    </xf>
    <xf numFmtId="3" fontId="11" fillId="9" borderId="22" xfId="0" applyNumberFormat="1" applyFont="1" applyFill="1" applyBorder="1" applyAlignment="1">
      <alignment horizontal="right" vertical="center"/>
    </xf>
    <xf numFmtId="3" fontId="11" fillId="9" borderId="21" xfId="0" applyNumberFormat="1" applyFont="1" applyFill="1" applyBorder="1" applyAlignment="1">
      <alignment horizontal="right" vertical="center" wrapText="1"/>
    </xf>
    <xf numFmtId="0" fontId="44" fillId="0" borderId="13" xfId="0" applyFont="1" applyBorder="1" applyAlignment="1">
      <alignment vertical="center"/>
    </xf>
    <xf numFmtId="165" fontId="0" fillId="0" borderId="0" xfId="2" applyNumberFormat="1" applyFont="1"/>
    <xf numFmtId="165" fontId="45" fillId="0" borderId="38" xfId="2" applyNumberFormat="1" applyFont="1" applyBorder="1" applyAlignment="1">
      <alignment horizontal="right" vertical="center"/>
    </xf>
    <xf numFmtId="165" fontId="44" fillId="0" borderId="38" xfId="2" applyNumberFormat="1" applyFont="1" applyBorder="1" applyAlignment="1">
      <alignment horizontal="right" vertical="center"/>
    </xf>
    <xf numFmtId="164" fontId="46" fillId="0" borderId="0" xfId="1" applyNumberFormat="1" applyFont="1"/>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8" xfId="0"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10" xfId="0" applyFont="1" applyFill="1" applyBorder="1" applyAlignment="1">
      <alignment horizontal="left" vertical="center" wrapText="1"/>
    </xf>
    <xf numFmtId="0" fontId="6" fillId="0" borderId="0" xfId="4" applyFont="1" applyAlignment="1" applyProtection="1">
      <alignment horizontal="center"/>
      <protection locked="0"/>
    </xf>
    <xf numFmtId="0" fontId="7" fillId="4" borderId="0" xfId="3" applyFont="1" applyFill="1" applyBorder="1" applyAlignment="1" applyProtection="1">
      <alignment horizontal="center" vertical="center"/>
      <protection locked="0"/>
    </xf>
    <xf numFmtId="16" fontId="10" fillId="2" borderId="14" xfId="0" quotePrefix="1" applyNumberFormat="1" applyFont="1" applyFill="1" applyBorder="1" applyAlignment="1">
      <alignment horizontal="center" vertical="center"/>
    </xf>
    <xf numFmtId="16" fontId="10" fillId="2" borderId="14" xfId="0" applyNumberFormat="1" applyFont="1" applyFill="1" applyBorder="1" applyAlignment="1">
      <alignment horizontal="center" vertical="center"/>
    </xf>
    <xf numFmtId="165" fontId="10" fillId="2" borderId="0" xfId="0" applyNumberFormat="1" applyFont="1" applyFill="1" applyAlignment="1">
      <alignment horizontal="center" vertical="center"/>
    </xf>
    <xf numFmtId="0" fontId="24" fillId="0" borderId="0" xfId="0" applyFont="1" applyAlignment="1">
      <alignment horizontal="left" wrapText="1"/>
    </xf>
    <xf numFmtId="16" fontId="20" fillId="2" borderId="14" xfId="0" quotePrefix="1" applyNumberFormat="1" applyFont="1" applyFill="1" applyBorder="1" applyAlignment="1">
      <alignment horizontal="left" vertical="center"/>
    </xf>
    <xf numFmtId="16" fontId="20" fillId="2" borderId="14" xfId="0" applyNumberFormat="1" applyFont="1" applyFill="1" applyBorder="1" applyAlignment="1">
      <alignment horizontal="left" vertical="center"/>
    </xf>
    <xf numFmtId="0" fontId="10" fillId="2" borderId="11" xfId="0" applyFont="1" applyFill="1" applyBorder="1" applyAlignment="1">
      <alignment horizontal="center" vertical="center" wrapText="1"/>
    </xf>
    <xf numFmtId="0" fontId="10" fillId="2" borderId="26" xfId="0" applyFont="1" applyFill="1" applyBorder="1" applyAlignment="1">
      <alignment horizontal="center" vertical="center" wrapText="1"/>
    </xf>
    <xf numFmtId="15" fontId="10" fillId="7" borderId="16" xfId="0" applyNumberFormat="1" applyFont="1" applyFill="1" applyBorder="1" applyAlignment="1">
      <alignment horizontal="center" vertical="center" wrapText="1"/>
    </xf>
    <xf numFmtId="15" fontId="10" fillId="7" borderId="15" xfId="0" applyNumberFormat="1"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7" borderId="0" xfId="0" applyFont="1" applyFill="1" applyAlignment="1">
      <alignment vertical="center" wrapText="1"/>
    </xf>
    <xf numFmtId="0" fontId="10" fillId="7" borderId="12" xfId="0" applyFont="1" applyFill="1" applyBorder="1" applyAlignment="1">
      <alignment vertical="center" wrapText="1"/>
    </xf>
    <xf numFmtId="0" fontId="10" fillId="7" borderId="0" xfId="0" applyFont="1" applyFill="1" applyAlignment="1">
      <alignment horizontal="center" vertical="center" wrapText="1"/>
    </xf>
    <xf numFmtId="0" fontId="10" fillId="7" borderId="12" xfId="0" applyFont="1" applyFill="1" applyBorder="1" applyAlignment="1">
      <alignment horizontal="center" vertical="center" wrapText="1"/>
    </xf>
    <xf numFmtId="15" fontId="10" fillId="2" borderId="0" xfId="0" applyNumberFormat="1" applyFont="1" applyFill="1" applyAlignment="1">
      <alignment horizontal="right" vertical="center" wrapText="1"/>
    </xf>
    <xf numFmtId="0" fontId="10" fillId="2" borderId="0" xfId="0" applyFont="1" applyFill="1" applyAlignment="1">
      <alignment horizontal="right" vertical="center" wrapText="1"/>
    </xf>
    <xf numFmtId="0" fontId="33" fillId="2" borderId="0" xfId="0" applyFont="1" applyFill="1" applyAlignment="1">
      <alignment horizontal="center" vertical="center"/>
    </xf>
    <xf numFmtId="0" fontId="33" fillId="10" borderId="0" xfId="0" applyFont="1" applyFill="1" applyAlignment="1">
      <alignment horizontal="center" vertical="center"/>
    </xf>
    <xf numFmtId="0" fontId="33" fillId="0" borderId="0" xfId="0" applyFont="1" applyAlignment="1">
      <alignment horizontal="center" vertical="center"/>
    </xf>
    <xf numFmtId="165" fontId="34" fillId="0" borderId="13" xfId="0" applyNumberFormat="1" applyFont="1" applyFill="1" applyBorder="1" applyAlignment="1">
      <alignment horizontal="right" vertical="center"/>
    </xf>
  </cellXfs>
  <cellStyles count="9">
    <cellStyle name="60% - Accent3" xfId="3" builtinId="40"/>
    <cellStyle name="Comma" xfId="1" builtinId="3"/>
    <cellStyle name="Comma 10" xfId="7" xr:uid="{95D98EE6-BDD3-416B-A926-6E55B91F3125}"/>
    <cellStyle name="Normal" xfId="0" builtinId="0"/>
    <cellStyle name="Normal 10 2 2" xfId="6" xr:uid="{89948C98-C8D3-4B7F-BC62-1665BDF288D4}"/>
    <cellStyle name="Normal 9 2" xfId="5" xr:uid="{61F10E86-DB0A-4AAF-A9EC-C9C86B4B52E4}"/>
    <cellStyle name="Normal_Display" xfId="4" xr:uid="{816FC9E5-E548-44F9-9BEA-91CF12DF8E25}"/>
    <cellStyle name="Percent" xfId="2" builtinId="5"/>
    <cellStyle name="Percent 4 2" xfId="8" xr:uid="{8CC083F9-CC26-4CDB-9DD7-040B16598103}"/>
  </cellStyles>
  <dxfs count="0"/>
  <tableStyles count="0" defaultTableStyle="TableStyleMedium2" defaultPivotStyle="PivotStyleLight16"/>
  <colors>
    <mruColors>
      <color rgb="FF113A3F"/>
      <color rgb="FF7B2038"/>
      <color rgb="FFF2F2F2"/>
      <color rgb="FF595959"/>
      <color rgb="FF2A909E"/>
      <color rgb="FF27633E"/>
      <color rgb="FF0C2723"/>
      <color rgb="FFDBB968"/>
      <color rgb="FF4B6271"/>
      <color rgb="FF27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22860</xdr:colOff>
      <xdr:row>4</xdr:row>
      <xdr:rowOff>15240</xdr:rowOff>
    </xdr:from>
    <xdr:to>
      <xdr:col>9</xdr:col>
      <xdr:colOff>350520</xdr:colOff>
      <xdr:row>12</xdr:row>
      <xdr:rowOff>184785</xdr:rowOff>
    </xdr:to>
    <xdr:pic>
      <xdr:nvPicPr>
        <xdr:cNvPr id="2" name="Picture 1">
          <a:extLst>
            <a:ext uri="{FF2B5EF4-FFF2-40B4-BE49-F238E27FC236}">
              <a16:creationId xmlns:a16="http://schemas.microsoft.com/office/drawing/2014/main" id="{F31BA879-CB2B-4359-9A7E-FAAE26F029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7880" y="685800"/>
          <a:ext cx="3375660" cy="1693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9C52-29C2-45D1-A273-AD7071C75855}">
  <sheetPr>
    <tabColor theme="0" tint="-0.14999847407452621"/>
  </sheetPr>
  <dimension ref="A1:M20"/>
  <sheetViews>
    <sheetView showGridLines="0" workbookViewId="0">
      <selection activeCell="I26" sqref="I26"/>
    </sheetView>
  </sheetViews>
  <sheetFormatPr defaultColWidth="8.85546875" defaultRowHeight="14.25" x14ac:dyDescent="0.25"/>
  <cols>
    <col min="1" max="1" width="2" style="3" customWidth="1"/>
    <col min="2" max="2" width="10.28515625" style="3" customWidth="1"/>
    <col min="3" max="12" width="8.85546875" style="3"/>
    <col min="13" max="13" width="19.28515625" style="3" customWidth="1"/>
    <col min="14" max="16384" width="8.85546875" style="3"/>
  </cols>
  <sheetData>
    <row r="1" spans="1:13" ht="9" customHeight="1" x14ac:dyDescent="0.25"/>
    <row r="2" spans="1:13" ht="14.25" customHeight="1" x14ac:dyDescent="0.25">
      <c r="B2" s="6" t="s">
        <v>6</v>
      </c>
      <c r="C2" s="422" t="s">
        <v>491</v>
      </c>
      <c r="D2" s="422"/>
      <c r="E2" s="422"/>
      <c r="F2" s="422"/>
      <c r="G2" s="422"/>
      <c r="H2" s="422"/>
      <c r="I2" s="422"/>
      <c r="J2" s="422"/>
      <c r="K2" s="422"/>
      <c r="L2" s="422"/>
      <c r="M2" s="423"/>
    </row>
    <row r="3" spans="1:13" x14ac:dyDescent="0.25">
      <c r="B3" s="7"/>
      <c r="C3" s="424"/>
      <c r="D3" s="424"/>
      <c r="E3" s="424"/>
      <c r="F3" s="424"/>
      <c r="G3" s="424"/>
      <c r="H3" s="424"/>
      <c r="I3" s="424"/>
      <c r="J3" s="424"/>
      <c r="K3" s="424"/>
      <c r="L3" s="424"/>
      <c r="M3" s="425"/>
    </row>
    <row r="4" spans="1:13" x14ac:dyDescent="0.25">
      <c r="B4" s="8"/>
      <c r="C4" s="426"/>
      <c r="D4" s="426"/>
      <c r="E4" s="426"/>
      <c r="F4" s="426"/>
      <c r="G4" s="426"/>
      <c r="H4" s="426"/>
      <c r="I4" s="426"/>
      <c r="J4" s="426"/>
      <c r="K4" s="426"/>
      <c r="L4" s="426"/>
      <c r="M4" s="427"/>
    </row>
    <row r="14" spans="1:13" ht="26.25" x14ac:dyDescent="0.45">
      <c r="A14" s="428" t="s">
        <v>492</v>
      </c>
      <c r="B14" s="428"/>
      <c r="C14" s="428"/>
      <c r="D14" s="428"/>
      <c r="E14" s="428"/>
      <c r="F14" s="428"/>
      <c r="G14" s="428"/>
      <c r="H14" s="428"/>
      <c r="I14" s="428"/>
      <c r="J14" s="428"/>
      <c r="K14" s="428"/>
      <c r="L14" s="428"/>
      <c r="M14" s="428"/>
    </row>
    <row r="15" spans="1:13" ht="16.5" x14ac:dyDescent="0.25">
      <c r="A15" s="429" t="s">
        <v>5</v>
      </c>
      <c r="B15" s="429"/>
      <c r="C15" s="429"/>
      <c r="D15" s="429"/>
      <c r="E15" s="429"/>
      <c r="F15" s="429"/>
      <c r="G15" s="429"/>
      <c r="H15" s="429"/>
      <c r="I15" s="429"/>
      <c r="J15" s="429"/>
      <c r="K15" s="429"/>
      <c r="L15" s="429"/>
      <c r="M15" s="429"/>
    </row>
    <row r="18" spans="2:3" x14ac:dyDescent="0.25">
      <c r="B18" s="4"/>
      <c r="C18" s="3" t="s">
        <v>54</v>
      </c>
    </row>
    <row r="19" spans="2:3" ht="9.6" customHeight="1" x14ac:dyDescent="0.25"/>
    <row r="20" spans="2:3" x14ac:dyDescent="0.25">
      <c r="B20" s="5"/>
      <c r="C20" s="3" t="s">
        <v>55</v>
      </c>
    </row>
  </sheetData>
  <mergeCells count="3">
    <mergeCell ref="C2:M4"/>
    <mergeCell ref="A14:M14"/>
    <mergeCell ref="A15:M1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DD7C2-7970-4B2D-BE78-F22F1DD7AD78}">
  <sheetPr>
    <tabColor rgb="FF7B2038"/>
  </sheetPr>
  <dimension ref="A1:S141"/>
  <sheetViews>
    <sheetView showGridLines="0" zoomScaleNormal="100" workbookViewId="0">
      <pane ySplit="3" topLeftCell="A4" activePane="bottomLeft" state="frozen"/>
      <selection pane="bottomLeft"/>
    </sheetView>
  </sheetViews>
  <sheetFormatPr defaultColWidth="8.85546875" defaultRowHeight="12" x14ac:dyDescent="0.25"/>
  <cols>
    <col min="1" max="1" width="60.85546875" style="236" bestFit="1" customWidth="1"/>
    <col min="2" max="2" width="11.28515625" style="233" bestFit="1" customWidth="1"/>
    <col min="3" max="3" width="10.85546875" style="233" bestFit="1" customWidth="1"/>
    <col min="4" max="4" width="12.140625" style="234" bestFit="1" customWidth="1"/>
    <col min="5" max="6" width="11.5703125" style="235" bestFit="1" customWidth="1"/>
    <col min="7" max="7" width="12.42578125" style="236" bestFit="1" customWidth="1"/>
    <col min="8" max="8" width="9.28515625" style="236" bestFit="1" customWidth="1"/>
    <col min="9" max="16384" width="8.85546875" style="236"/>
  </cols>
  <sheetData>
    <row r="1" spans="1:8" ht="14.25" x14ac:dyDescent="0.25">
      <c r="A1" s="1" t="s">
        <v>2</v>
      </c>
    </row>
    <row r="2" spans="1:8" ht="14.25" x14ac:dyDescent="0.25">
      <c r="A2" s="1" t="s">
        <v>338</v>
      </c>
    </row>
    <row r="3" spans="1:8" ht="14.25" x14ac:dyDescent="0.25">
      <c r="A3" s="237" t="s">
        <v>0</v>
      </c>
      <c r="B3" s="238"/>
      <c r="C3" s="238"/>
      <c r="D3" s="239"/>
      <c r="E3" s="240"/>
    </row>
    <row r="4" spans="1:8" x14ac:dyDescent="0.25">
      <c r="B4" s="241"/>
      <c r="C4" s="241"/>
      <c r="D4" s="242"/>
    </row>
    <row r="5" spans="1:8" x14ac:dyDescent="0.25">
      <c r="A5" s="243" t="s">
        <v>145</v>
      </c>
      <c r="B5" s="243"/>
      <c r="C5" s="243"/>
      <c r="D5" s="243"/>
      <c r="E5" s="243"/>
      <c r="F5" s="243"/>
      <c r="G5" s="243"/>
    </row>
    <row r="6" spans="1:8" ht="12.75" thickBot="1" x14ac:dyDescent="0.3">
      <c r="A6" s="244" t="s">
        <v>0</v>
      </c>
      <c r="B6" s="245" t="s">
        <v>498</v>
      </c>
      <c r="C6" s="245" t="s">
        <v>499</v>
      </c>
      <c r="D6" s="246" t="s">
        <v>3</v>
      </c>
      <c r="E6" s="245" t="s">
        <v>500</v>
      </c>
      <c r="F6" s="245" t="s">
        <v>501</v>
      </c>
      <c r="G6" s="246" t="s">
        <v>3</v>
      </c>
    </row>
    <row r="7" spans="1:8" ht="12.75" thickBot="1" x14ac:dyDescent="0.3">
      <c r="A7" s="247" t="s">
        <v>339</v>
      </c>
      <c r="B7" s="248">
        <v>73654</v>
      </c>
      <c r="C7" s="248">
        <v>86854</v>
      </c>
      <c r="D7" s="246">
        <v>-0.152</v>
      </c>
      <c r="E7" s="248">
        <v>293033</v>
      </c>
      <c r="F7" s="248">
        <v>322375</v>
      </c>
      <c r="G7" s="246">
        <v>-9.0999999999999998E-2</v>
      </c>
      <c r="H7" s="249"/>
    </row>
    <row r="8" spans="1:8" ht="12.75" thickBot="1" x14ac:dyDescent="0.3">
      <c r="A8" s="250" t="s">
        <v>340</v>
      </c>
      <c r="B8" s="251">
        <v>-1046</v>
      </c>
      <c r="C8" s="251">
        <v>-1510</v>
      </c>
      <c r="D8" s="252">
        <v>-0.307</v>
      </c>
      <c r="E8" s="251">
        <v>-4288</v>
      </c>
      <c r="F8" s="251">
        <v>-4026</v>
      </c>
      <c r="G8" s="252">
        <v>6.5000000000000002E-2</v>
      </c>
    </row>
    <row r="9" spans="1:8" ht="12.75" thickBot="1" x14ac:dyDescent="0.3">
      <c r="A9" s="247" t="s">
        <v>341</v>
      </c>
      <c r="B9" s="248">
        <v>72608</v>
      </c>
      <c r="C9" s="248">
        <v>85344</v>
      </c>
      <c r="D9" s="246">
        <v>-0.14899999999999999</v>
      </c>
      <c r="E9" s="248">
        <v>288745</v>
      </c>
      <c r="F9" s="248">
        <v>318349</v>
      </c>
      <c r="G9" s="246">
        <v>-9.2999999999999999E-2</v>
      </c>
      <c r="H9" s="249"/>
    </row>
    <row r="10" spans="1:8" ht="12.75" thickBot="1" x14ac:dyDescent="0.3">
      <c r="A10" s="247" t="s">
        <v>147</v>
      </c>
      <c r="B10" s="248">
        <v>-44394</v>
      </c>
      <c r="C10" s="248">
        <v>-54604</v>
      </c>
      <c r="D10" s="246">
        <v>-0.187</v>
      </c>
      <c r="E10" s="248">
        <v>-183344</v>
      </c>
      <c r="F10" s="248">
        <v>-194597</v>
      </c>
      <c r="G10" s="246">
        <v>-5.8000000000000003E-2</v>
      </c>
      <c r="H10" s="249"/>
    </row>
    <row r="11" spans="1:8" ht="12.75" thickBot="1" x14ac:dyDescent="0.3">
      <c r="A11" s="250" t="s">
        <v>342</v>
      </c>
      <c r="B11" s="251">
        <v>-26849</v>
      </c>
      <c r="C11" s="251">
        <v>-29524</v>
      </c>
      <c r="D11" s="252">
        <v>-9.0999999999999998E-2</v>
      </c>
      <c r="E11" s="251">
        <v>-106316</v>
      </c>
      <c r="F11" s="251">
        <v>-102618</v>
      </c>
      <c r="G11" s="252">
        <v>3.5999999999999997E-2</v>
      </c>
    </row>
    <row r="12" spans="1:8" ht="12.75" thickBot="1" x14ac:dyDescent="0.3">
      <c r="A12" s="250" t="s">
        <v>343</v>
      </c>
      <c r="B12" s="251">
        <v>-11801</v>
      </c>
      <c r="C12" s="251">
        <v>-18981</v>
      </c>
      <c r="D12" s="252">
        <v>-0.378</v>
      </c>
      <c r="E12" s="251">
        <v>-52720</v>
      </c>
      <c r="F12" s="251">
        <v>-68130</v>
      </c>
      <c r="G12" s="252">
        <v>-0.22600000000000001</v>
      </c>
    </row>
    <row r="13" spans="1:8" ht="12.75" thickBot="1" x14ac:dyDescent="0.3">
      <c r="A13" s="250" t="s">
        <v>344</v>
      </c>
      <c r="B13" s="251">
        <v>-1546</v>
      </c>
      <c r="C13" s="251">
        <v>-1887</v>
      </c>
      <c r="D13" s="252">
        <v>-0.18099999999999999</v>
      </c>
      <c r="E13" s="251">
        <v>-5724</v>
      </c>
      <c r="F13" s="251">
        <v>-7305</v>
      </c>
      <c r="G13" s="252">
        <v>-0.216</v>
      </c>
    </row>
    <row r="14" spans="1:8" ht="12.75" thickBot="1" x14ac:dyDescent="0.3">
      <c r="A14" s="250" t="s">
        <v>345</v>
      </c>
      <c r="B14" s="251">
        <v>-4198</v>
      </c>
      <c r="C14" s="251">
        <v>-4212</v>
      </c>
      <c r="D14" s="252">
        <v>-3.0000000000000001E-3</v>
      </c>
      <c r="E14" s="251">
        <v>-18584</v>
      </c>
      <c r="F14" s="251">
        <v>-16544</v>
      </c>
      <c r="G14" s="252">
        <v>0.123</v>
      </c>
    </row>
    <row r="15" spans="1:8" ht="12.75" thickBot="1" x14ac:dyDescent="0.3">
      <c r="A15" s="247" t="s">
        <v>150</v>
      </c>
      <c r="B15" s="248">
        <v>28214</v>
      </c>
      <c r="C15" s="248">
        <v>30740</v>
      </c>
      <c r="D15" s="246">
        <v>-8.2000000000000003E-2</v>
      </c>
      <c r="E15" s="248">
        <v>105401</v>
      </c>
      <c r="F15" s="248">
        <v>123752</v>
      </c>
      <c r="G15" s="246">
        <v>-0.14799999999999999</v>
      </c>
      <c r="H15" s="249"/>
    </row>
    <row r="16" spans="1:8" ht="12.75" thickBot="1" x14ac:dyDescent="0.3">
      <c r="A16" s="253" t="s">
        <v>151</v>
      </c>
      <c r="B16" s="296">
        <v>0.38300000000000001</v>
      </c>
      <c r="C16" s="296">
        <v>0.35399999999999998</v>
      </c>
      <c r="D16" s="255">
        <v>2.9</v>
      </c>
      <c r="E16" s="296">
        <v>0.36</v>
      </c>
      <c r="F16" s="296">
        <v>0.38400000000000001</v>
      </c>
      <c r="G16" s="255">
        <v>-2.4</v>
      </c>
    </row>
    <row r="17" spans="1:8" ht="12.75" thickBot="1" x14ac:dyDescent="0.3">
      <c r="A17" s="250" t="s">
        <v>152</v>
      </c>
      <c r="B17" s="251">
        <v>-9219</v>
      </c>
      <c r="C17" s="251">
        <v>-8555</v>
      </c>
      <c r="D17" s="252">
        <v>7.8E-2</v>
      </c>
      <c r="E17" s="251">
        <v>-37355</v>
      </c>
      <c r="F17" s="251">
        <v>-36016</v>
      </c>
      <c r="G17" s="252">
        <v>3.6999999999999998E-2</v>
      </c>
    </row>
    <row r="18" spans="1:8" ht="12.75" thickBot="1" x14ac:dyDescent="0.3">
      <c r="A18" s="250" t="s">
        <v>153</v>
      </c>
      <c r="B18" s="251">
        <v>-3744</v>
      </c>
      <c r="C18" s="251">
        <v>-3701</v>
      </c>
      <c r="D18" s="252">
        <v>1.2E-2</v>
      </c>
      <c r="E18" s="251">
        <v>-13696</v>
      </c>
      <c r="F18" s="251">
        <v>-11600</v>
      </c>
      <c r="G18" s="252">
        <v>0.18099999999999999</v>
      </c>
    </row>
    <row r="19" spans="1:8" ht="12.75" thickBot="1" x14ac:dyDescent="0.3">
      <c r="A19" s="244" t="s">
        <v>154</v>
      </c>
      <c r="B19" s="256">
        <v>-3886</v>
      </c>
      <c r="C19" s="256">
        <v>-3976</v>
      </c>
      <c r="D19" s="257">
        <v>-2.3E-2</v>
      </c>
      <c r="E19" s="256">
        <v>-14598</v>
      </c>
      <c r="F19" s="256">
        <v>-12521</v>
      </c>
      <c r="G19" s="257">
        <v>0.16600000000000001</v>
      </c>
    </row>
    <row r="20" spans="1:8" ht="12.75" thickBot="1" x14ac:dyDescent="0.3">
      <c r="A20" s="250" t="s">
        <v>155</v>
      </c>
      <c r="B20" s="251">
        <v>-1394</v>
      </c>
      <c r="C20" s="251">
        <v>-1292</v>
      </c>
      <c r="D20" s="252">
        <v>7.9000000000000001E-2</v>
      </c>
      <c r="E20" s="251">
        <v>-4863</v>
      </c>
      <c r="F20" s="251">
        <v>-4150</v>
      </c>
      <c r="G20" s="252">
        <v>0.17199999999999999</v>
      </c>
    </row>
    <row r="21" spans="1:8" ht="12.75" thickBot="1" x14ac:dyDescent="0.3">
      <c r="A21" s="250" t="s">
        <v>156</v>
      </c>
      <c r="B21" s="251">
        <v>490</v>
      </c>
      <c r="C21" s="251">
        <v>241</v>
      </c>
      <c r="D21" s="252" t="s">
        <v>4</v>
      </c>
      <c r="E21" s="251">
        <v>4109</v>
      </c>
      <c r="F21" s="251">
        <v>3151</v>
      </c>
      <c r="G21" s="252">
        <v>0.30399999999999999</v>
      </c>
    </row>
    <row r="22" spans="1:8" ht="12.75" thickBot="1" x14ac:dyDescent="0.3">
      <c r="A22" s="247" t="s">
        <v>157</v>
      </c>
      <c r="B22" s="248">
        <v>14347</v>
      </c>
      <c r="C22" s="248">
        <v>17433</v>
      </c>
      <c r="D22" s="246">
        <v>-0.17699999999999999</v>
      </c>
      <c r="E22" s="248">
        <v>53596</v>
      </c>
      <c r="F22" s="248">
        <v>75137</v>
      </c>
      <c r="G22" s="246">
        <v>-0.28699999999999998</v>
      </c>
      <c r="H22" s="249"/>
    </row>
    <row r="23" spans="1:8" ht="12.75" thickBot="1" x14ac:dyDescent="0.3">
      <c r="A23" s="247" t="s">
        <v>158</v>
      </c>
      <c r="B23" s="248">
        <v>14205</v>
      </c>
      <c r="C23" s="248">
        <v>17158</v>
      </c>
      <c r="D23" s="246">
        <v>-0.17199999999999999</v>
      </c>
      <c r="E23" s="248">
        <v>52694</v>
      </c>
      <c r="F23" s="248">
        <v>74216</v>
      </c>
      <c r="G23" s="246">
        <v>-0.28999999999999998</v>
      </c>
      <c r="H23" s="249"/>
    </row>
    <row r="24" spans="1:8" ht="12.75" thickBot="1" x14ac:dyDescent="0.3">
      <c r="A24" s="253" t="s">
        <v>159</v>
      </c>
      <c r="B24" s="296">
        <v>0.193</v>
      </c>
      <c r="C24" s="296">
        <v>0.19800000000000001</v>
      </c>
      <c r="D24" s="255">
        <v>-0.5</v>
      </c>
      <c r="E24" s="296">
        <v>0.18</v>
      </c>
      <c r="F24" s="296">
        <v>0.23</v>
      </c>
      <c r="G24" s="255">
        <v>-5</v>
      </c>
    </row>
    <row r="25" spans="1:8" ht="12.75" thickBot="1" x14ac:dyDescent="0.3">
      <c r="A25" s="250" t="s">
        <v>160</v>
      </c>
      <c r="B25" s="251">
        <v>-7764</v>
      </c>
      <c r="C25" s="251">
        <v>-7175</v>
      </c>
      <c r="D25" s="252">
        <v>8.2000000000000003E-2</v>
      </c>
      <c r="E25" s="251">
        <v>-30493</v>
      </c>
      <c r="F25" s="251">
        <v>-26653</v>
      </c>
      <c r="G25" s="252">
        <v>0.14399999999999999</v>
      </c>
    </row>
    <row r="26" spans="1:8" ht="12.75" thickBot="1" x14ac:dyDescent="0.3">
      <c r="A26" s="244" t="s">
        <v>161</v>
      </c>
      <c r="B26" s="256">
        <v>-7070</v>
      </c>
      <c r="C26" s="256">
        <v>-6939</v>
      </c>
      <c r="D26" s="257">
        <v>1.9E-2</v>
      </c>
      <c r="E26" s="256">
        <v>-27937</v>
      </c>
      <c r="F26" s="256">
        <v>-25812</v>
      </c>
      <c r="G26" s="257">
        <v>8.2000000000000003E-2</v>
      </c>
    </row>
    <row r="27" spans="1:8" ht="12.75" thickBot="1" x14ac:dyDescent="0.3">
      <c r="A27" s="250" t="s">
        <v>162</v>
      </c>
      <c r="B27" s="251">
        <v>-5210</v>
      </c>
      <c r="C27" s="251">
        <v>-4982</v>
      </c>
      <c r="D27" s="252">
        <v>4.5999999999999999E-2</v>
      </c>
      <c r="E27" s="251">
        <v>-20214</v>
      </c>
      <c r="F27" s="251">
        <v>-17907</v>
      </c>
      <c r="G27" s="252">
        <v>0.129</v>
      </c>
    </row>
    <row r="28" spans="1:8" ht="12.75" thickBot="1" x14ac:dyDescent="0.3">
      <c r="A28" s="244" t="s">
        <v>163</v>
      </c>
      <c r="B28" s="256">
        <v>-5127</v>
      </c>
      <c r="C28" s="256">
        <v>-4938</v>
      </c>
      <c r="D28" s="257">
        <v>3.7999999999999999E-2</v>
      </c>
      <c r="E28" s="256">
        <v>-19909</v>
      </c>
      <c r="F28" s="256">
        <v>-17728</v>
      </c>
      <c r="G28" s="257">
        <v>0.123</v>
      </c>
    </row>
    <row r="29" spans="1:8" ht="12.75" thickBot="1" x14ac:dyDescent="0.3">
      <c r="A29" s="250" t="s">
        <v>164</v>
      </c>
      <c r="B29" s="251">
        <v>-489</v>
      </c>
      <c r="C29" s="251">
        <v>-423</v>
      </c>
      <c r="D29" s="252">
        <v>0.156</v>
      </c>
      <c r="E29" s="251">
        <v>5150</v>
      </c>
      <c r="F29" s="251">
        <v>1179</v>
      </c>
      <c r="G29" s="252" t="s">
        <v>4</v>
      </c>
    </row>
    <row r="30" spans="1:8" ht="12.75" thickBot="1" x14ac:dyDescent="0.3">
      <c r="A30" s="244" t="s">
        <v>165</v>
      </c>
      <c r="B30" s="256">
        <v>-745</v>
      </c>
      <c r="C30" s="256">
        <v>-444</v>
      </c>
      <c r="D30" s="257">
        <v>0.67800000000000005</v>
      </c>
      <c r="E30" s="256">
        <v>4367</v>
      </c>
      <c r="F30" s="256">
        <v>1046</v>
      </c>
      <c r="G30" s="257" t="s">
        <v>4</v>
      </c>
    </row>
    <row r="31" spans="1:8" ht="12.75" thickBot="1" x14ac:dyDescent="0.3">
      <c r="A31" s="250" t="s">
        <v>166</v>
      </c>
      <c r="B31" s="251">
        <v>-954</v>
      </c>
      <c r="C31" s="251">
        <v>-1002</v>
      </c>
      <c r="D31" s="252">
        <v>-4.8000000000000001E-2</v>
      </c>
      <c r="E31" s="251">
        <v>-10325</v>
      </c>
      <c r="F31" s="251">
        <v>-5543</v>
      </c>
      <c r="G31" s="252">
        <v>0.86299999999999999</v>
      </c>
    </row>
    <row r="32" spans="1:8" ht="12.75" thickBot="1" x14ac:dyDescent="0.3">
      <c r="A32" s="247" t="s">
        <v>346</v>
      </c>
      <c r="B32" s="248">
        <v>-70</v>
      </c>
      <c r="C32" s="248">
        <v>3851</v>
      </c>
      <c r="D32" s="246" t="s">
        <v>4</v>
      </c>
      <c r="E32" s="248">
        <v>-2286</v>
      </c>
      <c r="F32" s="248">
        <v>26213</v>
      </c>
      <c r="G32" s="246" t="s">
        <v>4</v>
      </c>
      <c r="H32" s="249"/>
    </row>
    <row r="33" spans="1:12" ht="12.75" thickBot="1" x14ac:dyDescent="0.3">
      <c r="A33" s="250" t="s">
        <v>168</v>
      </c>
      <c r="B33" s="251">
        <v>0</v>
      </c>
      <c r="C33" s="251">
        <v>0</v>
      </c>
      <c r="D33" s="252" t="s">
        <v>4</v>
      </c>
      <c r="E33" s="251">
        <v>0</v>
      </c>
      <c r="F33" s="251">
        <v>0</v>
      </c>
      <c r="G33" s="252" t="s">
        <v>4</v>
      </c>
    </row>
    <row r="34" spans="1:12" ht="12.75" thickBot="1" x14ac:dyDescent="0.3">
      <c r="A34" s="247" t="s">
        <v>347</v>
      </c>
      <c r="B34" s="248">
        <v>-70</v>
      </c>
      <c r="C34" s="248">
        <v>3851</v>
      </c>
      <c r="D34" s="246" t="s">
        <v>4</v>
      </c>
      <c r="E34" s="248">
        <v>-2286</v>
      </c>
      <c r="F34" s="248">
        <v>26213</v>
      </c>
      <c r="G34" s="246" t="s">
        <v>4</v>
      </c>
      <c r="H34" s="249"/>
    </row>
    <row r="35" spans="1:12" ht="12.75" thickBot="1" x14ac:dyDescent="0.3">
      <c r="A35" s="253" t="s">
        <v>170</v>
      </c>
      <c r="B35" s="248"/>
      <c r="C35" s="248"/>
      <c r="D35" s="246"/>
      <c r="E35" s="248"/>
      <c r="F35" s="248"/>
      <c r="G35" s="246"/>
    </row>
    <row r="36" spans="1:12" ht="12.75" thickBot="1" x14ac:dyDescent="0.3">
      <c r="A36" s="244" t="s">
        <v>171</v>
      </c>
      <c r="B36" s="256">
        <v>-1427</v>
      </c>
      <c r="C36" s="256">
        <v>2594</v>
      </c>
      <c r="D36" s="257" t="s">
        <v>4</v>
      </c>
      <c r="E36" s="256">
        <v>-5099</v>
      </c>
      <c r="F36" s="256">
        <v>23224</v>
      </c>
      <c r="G36" s="257" t="s">
        <v>4</v>
      </c>
      <c r="H36" s="249"/>
    </row>
    <row r="37" spans="1:12" ht="12.75" thickBot="1" x14ac:dyDescent="0.3">
      <c r="A37" s="244" t="s">
        <v>172</v>
      </c>
      <c r="B37" s="256">
        <v>1357</v>
      </c>
      <c r="C37" s="256">
        <v>1257</v>
      </c>
      <c r="D37" s="257">
        <v>0.08</v>
      </c>
      <c r="E37" s="256">
        <v>2813</v>
      </c>
      <c r="F37" s="256">
        <v>2989</v>
      </c>
      <c r="G37" s="257">
        <v>-5.8999999999999997E-2</v>
      </c>
    </row>
    <row r="38" spans="1:12" ht="12.75" thickBot="1" x14ac:dyDescent="0.3">
      <c r="A38" s="258"/>
      <c r="B38" s="259"/>
      <c r="C38" s="259"/>
      <c r="D38" s="259"/>
      <c r="E38" s="259"/>
      <c r="F38" s="259"/>
      <c r="G38" s="259"/>
    </row>
    <row r="39" spans="1:12" ht="12.75" thickBot="1" x14ac:dyDescent="0.3">
      <c r="A39" s="247" t="s">
        <v>532</v>
      </c>
      <c r="B39" s="248">
        <v>309</v>
      </c>
      <c r="C39" s="248">
        <v>3835</v>
      </c>
      <c r="D39" s="260">
        <v>-0.91900000000000004</v>
      </c>
      <c r="E39" s="248">
        <v>-1110</v>
      </c>
      <c r="F39" s="248">
        <v>26179</v>
      </c>
      <c r="G39" s="260" t="s">
        <v>4</v>
      </c>
      <c r="H39" s="249"/>
    </row>
    <row r="40" spans="1:12" ht="12.75" thickBot="1" x14ac:dyDescent="0.3">
      <c r="A40" s="253" t="s">
        <v>170</v>
      </c>
      <c r="B40" s="261"/>
      <c r="C40" s="261"/>
      <c r="D40" s="262"/>
      <c r="E40" s="261"/>
      <c r="F40" s="261"/>
      <c r="G40" s="262"/>
    </row>
    <row r="41" spans="1:12" ht="12.75" thickBot="1" x14ac:dyDescent="0.3">
      <c r="A41" s="244" t="s">
        <v>171</v>
      </c>
      <c r="B41" s="263">
        <v>-1048</v>
      </c>
      <c r="C41" s="263">
        <v>2578</v>
      </c>
      <c r="D41" s="268" t="s">
        <v>4</v>
      </c>
      <c r="E41" s="263">
        <v>-3923</v>
      </c>
      <c r="F41" s="263">
        <v>23190</v>
      </c>
      <c r="G41" s="268" t="s">
        <v>4</v>
      </c>
      <c r="H41" s="249"/>
    </row>
    <row r="42" spans="1:12" ht="12.75" thickBot="1" x14ac:dyDescent="0.3">
      <c r="A42" s="244" t="s">
        <v>172</v>
      </c>
      <c r="B42" s="263">
        <v>1357</v>
      </c>
      <c r="C42" s="263">
        <v>1257</v>
      </c>
      <c r="D42" s="268">
        <v>0.08</v>
      </c>
      <c r="E42" s="263">
        <v>2813</v>
      </c>
      <c r="F42" s="263">
        <v>2989</v>
      </c>
      <c r="G42" s="268">
        <v>-5.8999999999999997E-2</v>
      </c>
    </row>
    <row r="43" spans="1:12" x14ac:dyDescent="0.25">
      <c r="B43" s="236"/>
      <c r="C43" s="236"/>
      <c r="D43" s="236"/>
    </row>
    <row r="44" spans="1:12" x14ac:dyDescent="0.25">
      <c r="B44" s="236"/>
      <c r="C44" s="236"/>
      <c r="D44" s="236"/>
    </row>
    <row r="45" spans="1:12" x14ac:dyDescent="0.25">
      <c r="A45" s="264" t="s">
        <v>174</v>
      </c>
      <c r="B45" s="243"/>
      <c r="C45" s="243"/>
      <c r="D45" s="243"/>
      <c r="E45" s="243"/>
      <c r="F45" s="243"/>
      <c r="G45" s="243"/>
    </row>
    <row r="46" spans="1:12" ht="12.75" thickBot="1" x14ac:dyDescent="0.3">
      <c r="A46" s="244" t="s">
        <v>0</v>
      </c>
      <c r="B46" s="245" t="s">
        <v>498</v>
      </c>
      <c r="C46" s="245" t="s">
        <v>499</v>
      </c>
      <c r="D46" s="246" t="s">
        <v>3</v>
      </c>
      <c r="E46" s="245" t="s">
        <v>500</v>
      </c>
      <c r="F46" s="245" t="s">
        <v>501</v>
      </c>
      <c r="G46" s="246" t="s">
        <v>3</v>
      </c>
    </row>
    <row r="47" spans="1:12" ht="12.75" thickBot="1" x14ac:dyDescent="0.3">
      <c r="A47" s="247" t="s">
        <v>175</v>
      </c>
      <c r="B47" s="261"/>
      <c r="C47" s="261"/>
      <c r="D47" s="261"/>
      <c r="E47" s="261"/>
      <c r="F47" s="261"/>
      <c r="G47" s="261"/>
    </row>
    <row r="48" spans="1:12" ht="12.75" thickBot="1" x14ac:dyDescent="0.3">
      <c r="A48" s="250" t="s">
        <v>176</v>
      </c>
      <c r="B48" s="251">
        <v>72730</v>
      </c>
      <c r="C48" s="251">
        <v>95163</v>
      </c>
      <c r="D48" s="252">
        <v>-0.23599999999999999</v>
      </c>
      <c r="E48" s="251">
        <v>292690</v>
      </c>
      <c r="F48" s="251">
        <v>309419</v>
      </c>
      <c r="G48" s="252">
        <v>-5.3999999999999999E-2</v>
      </c>
      <c r="H48" s="297"/>
      <c r="I48" s="298"/>
      <c r="L48" s="298"/>
    </row>
    <row r="49" spans="1:12" ht="12.75" thickBot="1" x14ac:dyDescent="0.3">
      <c r="A49" s="250" t="s">
        <v>177</v>
      </c>
      <c r="B49" s="251">
        <v>-49653</v>
      </c>
      <c r="C49" s="251">
        <v>-65002</v>
      </c>
      <c r="D49" s="252">
        <v>-0.23599999999999999</v>
      </c>
      <c r="E49" s="251">
        <v>-197644</v>
      </c>
      <c r="F49" s="251">
        <v>-200498</v>
      </c>
      <c r="G49" s="252">
        <v>-1.4E-2</v>
      </c>
      <c r="H49" s="297"/>
      <c r="I49" s="298"/>
      <c r="L49" s="298"/>
    </row>
    <row r="50" spans="1:12" ht="12.75" thickBot="1" x14ac:dyDescent="0.3">
      <c r="A50" s="247" t="s">
        <v>178</v>
      </c>
      <c r="B50" s="248">
        <v>23077</v>
      </c>
      <c r="C50" s="248">
        <v>30161</v>
      </c>
      <c r="D50" s="246">
        <v>-0.23499999999999999</v>
      </c>
      <c r="E50" s="248">
        <v>95046</v>
      </c>
      <c r="F50" s="248">
        <v>108921</v>
      </c>
      <c r="G50" s="246">
        <v>-0.127</v>
      </c>
      <c r="H50" s="297"/>
      <c r="I50" s="298"/>
      <c r="L50" s="298"/>
    </row>
    <row r="51" spans="1:12" ht="12.75" thickBot="1" x14ac:dyDescent="0.3">
      <c r="A51" s="250" t="s">
        <v>179</v>
      </c>
      <c r="B51" s="251">
        <v>-8425</v>
      </c>
      <c r="C51" s="251">
        <v>-8724</v>
      </c>
      <c r="D51" s="252">
        <v>-3.4000000000000002E-2</v>
      </c>
      <c r="E51" s="251">
        <v>-42290</v>
      </c>
      <c r="F51" s="251">
        <v>-31925</v>
      </c>
      <c r="G51" s="252">
        <v>0.32500000000000001</v>
      </c>
      <c r="H51" s="297"/>
      <c r="I51" s="298"/>
      <c r="L51" s="298"/>
    </row>
    <row r="52" spans="1:12" ht="12.75" thickBot="1" x14ac:dyDescent="0.3">
      <c r="A52" s="250" t="s">
        <v>180</v>
      </c>
      <c r="B52" s="251">
        <v>-3761</v>
      </c>
      <c r="C52" s="251">
        <v>-4860</v>
      </c>
      <c r="D52" s="252">
        <v>-0.22600000000000001</v>
      </c>
      <c r="E52" s="251">
        <v>-20440</v>
      </c>
      <c r="F52" s="251">
        <v>-15814</v>
      </c>
      <c r="G52" s="252">
        <v>0.29299999999999998</v>
      </c>
      <c r="H52" s="297"/>
      <c r="I52" s="298"/>
      <c r="L52" s="298"/>
    </row>
    <row r="53" spans="1:12" ht="12.75" thickBot="1" x14ac:dyDescent="0.3">
      <c r="A53" s="244" t="s">
        <v>181</v>
      </c>
      <c r="B53" s="256">
        <v>-3903</v>
      </c>
      <c r="C53" s="256">
        <v>-5135</v>
      </c>
      <c r="D53" s="257">
        <v>-0.24</v>
      </c>
      <c r="E53" s="256">
        <v>-21342</v>
      </c>
      <c r="F53" s="256">
        <v>-16735</v>
      </c>
      <c r="G53" s="257">
        <v>0.27500000000000002</v>
      </c>
      <c r="H53" s="297"/>
      <c r="I53" s="298"/>
      <c r="L53" s="298"/>
    </row>
    <row r="54" spans="1:12" ht="12.75" thickBot="1" x14ac:dyDescent="0.3">
      <c r="A54" s="250" t="s">
        <v>182</v>
      </c>
      <c r="B54" s="251">
        <v>-554</v>
      </c>
      <c r="C54" s="251">
        <v>-1024</v>
      </c>
      <c r="D54" s="252">
        <v>-0.45900000000000002</v>
      </c>
      <c r="E54" s="251">
        <v>-2650</v>
      </c>
      <c r="F54" s="251">
        <v>-3080</v>
      </c>
      <c r="G54" s="252">
        <v>-0.14000000000000001</v>
      </c>
      <c r="H54" s="297"/>
      <c r="I54" s="298"/>
      <c r="L54" s="298"/>
    </row>
    <row r="55" spans="1:12" ht="12.75" thickBot="1" x14ac:dyDescent="0.3">
      <c r="A55" s="247" t="s">
        <v>183</v>
      </c>
      <c r="B55" s="248">
        <v>10337</v>
      </c>
      <c r="C55" s="248">
        <v>15553</v>
      </c>
      <c r="D55" s="246">
        <v>-0.33500000000000002</v>
      </c>
      <c r="E55" s="248">
        <v>29666</v>
      </c>
      <c r="F55" s="248">
        <v>58102</v>
      </c>
      <c r="G55" s="246">
        <v>-0.48899999999999999</v>
      </c>
      <c r="H55" s="297"/>
      <c r="I55" s="298"/>
      <c r="L55" s="298"/>
    </row>
    <row r="56" spans="1:12" ht="12.75" thickBot="1" x14ac:dyDescent="0.3">
      <c r="A56" s="250" t="s">
        <v>184</v>
      </c>
      <c r="B56" s="251">
        <v>-16</v>
      </c>
      <c r="C56" s="251">
        <v>-49</v>
      </c>
      <c r="D56" s="252">
        <v>-0.67300000000000004</v>
      </c>
      <c r="E56" s="251">
        <v>-201</v>
      </c>
      <c r="F56" s="251">
        <v>-223</v>
      </c>
      <c r="G56" s="252">
        <v>-9.9000000000000005E-2</v>
      </c>
      <c r="H56" s="297"/>
      <c r="I56" s="298"/>
      <c r="L56" s="298"/>
    </row>
    <row r="57" spans="1:12" ht="12.75" thickBot="1" x14ac:dyDescent="0.3">
      <c r="A57" s="247" t="s">
        <v>185</v>
      </c>
      <c r="B57" s="248">
        <v>10321</v>
      </c>
      <c r="C57" s="248">
        <v>15504</v>
      </c>
      <c r="D57" s="246">
        <v>-0.33400000000000002</v>
      </c>
      <c r="E57" s="248">
        <v>29465</v>
      </c>
      <c r="F57" s="248">
        <v>57879</v>
      </c>
      <c r="G57" s="246">
        <v>-0.49099999999999999</v>
      </c>
      <c r="H57" s="297"/>
      <c r="I57" s="298"/>
      <c r="L57" s="298"/>
    </row>
    <row r="58" spans="1:12" ht="12.75" thickBot="1" x14ac:dyDescent="0.3">
      <c r="A58" s="247" t="s">
        <v>186</v>
      </c>
      <c r="B58" s="248">
        <v>10179</v>
      </c>
      <c r="C58" s="248">
        <v>15229</v>
      </c>
      <c r="D58" s="246">
        <v>-0.33200000000000002</v>
      </c>
      <c r="E58" s="248">
        <v>28563</v>
      </c>
      <c r="F58" s="248">
        <v>56958</v>
      </c>
      <c r="G58" s="246">
        <v>-0.499</v>
      </c>
      <c r="H58" s="297"/>
      <c r="I58" s="298"/>
      <c r="L58" s="298"/>
    </row>
    <row r="59" spans="1:12" ht="12.75" thickBot="1" x14ac:dyDescent="0.3">
      <c r="A59" s="250"/>
      <c r="B59" s="251"/>
      <c r="C59" s="251"/>
      <c r="D59" s="252"/>
      <c r="E59" s="251"/>
      <c r="F59" s="251"/>
      <c r="G59" s="252"/>
    </row>
    <row r="60" spans="1:12" ht="12.75" thickBot="1" x14ac:dyDescent="0.3">
      <c r="A60" s="247" t="s">
        <v>187</v>
      </c>
      <c r="B60" s="251"/>
      <c r="C60" s="251"/>
      <c r="D60" s="252"/>
      <c r="E60" s="251"/>
      <c r="F60" s="251"/>
      <c r="G60" s="252"/>
      <c r="I60" s="298"/>
      <c r="L60" s="298"/>
    </row>
    <row r="61" spans="1:12" ht="12.75" thickBot="1" x14ac:dyDescent="0.3">
      <c r="A61" s="250" t="s">
        <v>188</v>
      </c>
      <c r="B61" s="251">
        <v>-11685</v>
      </c>
      <c r="C61" s="251">
        <v>-6440</v>
      </c>
      <c r="D61" s="252">
        <v>0.81399999999999995</v>
      </c>
      <c r="E61" s="251">
        <v>-26192</v>
      </c>
      <c r="F61" s="251">
        <v>-24078</v>
      </c>
      <c r="G61" s="252">
        <v>8.7999999999999995E-2</v>
      </c>
      <c r="H61" s="297"/>
      <c r="I61" s="298"/>
      <c r="L61" s="298"/>
    </row>
    <row r="62" spans="1:12" ht="12.75" thickBot="1" x14ac:dyDescent="0.3">
      <c r="A62" s="250" t="s">
        <v>189</v>
      </c>
      <c r="B62" s="251">
        <v>0</v>
      </c>
      <c r="C62" s="251">
        <v>0</v>
      </c>
      <c r="D62" s="252" t="s">
        <v>4</v>
      </c>
      <c r="E62" s="251">
        <v>0</v>
      </c>
      <c r="F62" s="251">
        <v>-12060</v>
      </c>
      <c r="G62" s="252" t="s">
        <v>4</v>
      </c>
      <c r="H62" s="297"/>
      <c r="I62" s="298"/>
      <c r="L62" s="298"/>
    </row>
    <row r="63" spans="1:12" ht="12.75" thickBot="1" x14ac:dyDescent="0.3">
      <c r="A63" s="250" t="s">
        <v>190</v>
      </c>
      <c r="B63" s="251">
        <v>715</v>
      </c>
      <c r="C63" s="251">
        <v>664</v>
      </c>
      <c r="D63" s="252">
        <v>7.6999999999999999E-2</v>
      </c>
      <c r="E63" s="251">
        <v>2943</v>
      </c>
      <c r="F63" s="251">
        <v>5904</v>
      </c>
      <c r="G63" s="252">
        <v>-0.502</v>
      </c>
      <c r="H63" s="297"/>
      <c r="I63" s="298"/>
      <c r="L63" s="298"/>
    </row>
    <row r="64" spans="1:12" ht="12.75" thickBot="1" x14ac:dyDescent="0.3">
      <c r="A64" s="250" t="s">
        <v>348</v>
      </c>
      <c r="B64" s="251">
        <v>0</v>
      </c>
      <c r="C64" s="251">
        <v>3406</v>
      </c>
      <c r="D64" s="252" t="s">
        <v>4</v>
      </c>
      <c r="E64" s="251">
        <v>8721</v>
      </c>
      <c r="F64" s="251">
        <v>3406</v>
      </c>
      <c r="G64" s="252" t="s">
        <v>4</v>
      </c>
      <c r="H64" s="297"/>
      <c r="I64" s="298"/>
      <c r="L64" s="298"/>
    </row>
    <row r="65" spans="1:13" ht="12.75" thickBot="1" x14ac:dyDescent="0.3">
      <c r="A65" s="250" t="s">
        <v>349</v>
      </c>
      <c r="B65" s="251">
        <v>-468</v>
      </c>
      <c r="C65" s="251">
        <v>14019</v>
      </c>
      <c r="D65" s="252" t="s">
        <v>4</v>
      </c>
      <c r="E65" s="251">
        <v>-1521</v>
      </c>
      <c r="F65" s="251">
        <v>45653</v>
      </c>
      <c r="G65" s="252" t="s">
        <v>4</v>
      </c>
      <c r="H65" s="297"/>
      <c r="I65" s="298"/>
      <c r="L65" s="298"/>
    </row>
    <row r="66" spans="1:13" ht="12.75" thickBot="1" x14ac:dyDescent="0.3">
      <c r="A66" s="247" t="s">
        <v>192</v>
      </c>
      <c r="B66" s="248">
        <v>-11438</v>
      </c>
      <c r="C66" s="248">
        <v>11649</v>
      </c>
      <c r="D66" s="246" t="s">
        <v>4</v>
      </c>
      <c r="E66" s="248">
        <v>-16049</v>
      </c>
      <c r="F66" s="248">
        <v>18825</v>
      </c>
      <c r="G66" s="246" t="s">
        <v>4</v>
      </c>
      <c r="H66" s="297"/>
      <c r="I66" s="298"/>
      <c r="L66" s="298"/>
    </row>
    <row r="67" spans="1:13" ht="12.75" thickBot="1" x14ac:dyDescent="0.3">
      <c r="A67" s="247"/>
      <c r="B67" s="248"/>
      <c r="C67" s="248"/>
      <c r="D67" s="246"/>
      <c r="E67" s="248"/>
      <c r="F67" s="248"/>
      <c r="G67" s="246"/>
    </row>
    <row r="68" spans="1:13" ht="12.75" thickBot="1" x14ac:dyDescent="0.3">
      <c r="A68" s="247" t="s">
        <v>193</v>
      </c>
      <c r="B68" s="248"/>
      <c r="C68" s="248"/>
      <c r="D68" s="246"/>
      <c r="E68" s="248"/>
      <c r="F68" s="248"/>
      <c r="G68" s="246"/>
    </row>
    <row r="69" spans="1:13" ht="12.75" thickBot="1" x14ac:dyDescent="0.3">
      <c r="A69" s="250" t="s">
        <v>194</v>
      </c>
      <c r="B69" s="251">
        <v>0</v>
      </c>
      <c r="C69" s="251">
        <v>-132</v>
      </c>
      <c r="D69" s="252" t="s">
        <v>4</v>
      </c>
      <c r="E69" s="251">
        <v>-14703</v>
      </c>
      <c r="F69" s="251">
        <v>-25501</v>
      </c>
      <c r="G69" s="252">
        <v>-0.42299999999999999</v>
      </c>
      <c r="H69" s="297"/>
      <c r="I69" s="298"/>
      <c r="L69" s="298"/>
    </row>
    <row r="70" spans="1:13" ht="12.75" thickBot="1" x14ac:dyDescent="0.3">
      <c r="A70" s="250" t="s">
        <v>350</v>
      </c>
      <c r="B70" s="251">
        <v>0</v>
      </c>
      <c r="C70" s="251">
        <v>0</v>
      </c>
      <c r="D70" s="252" t="s">
        <v>4</v>
      </c>
      <c r="E70" s="251">
        <v>-821</v>
      </c>
      <c r="F70" s="251">
        <v>-6036</v>
      </c>
      <c r="G70" s="252">
        <v>-0.86399999999999999</v>
      </c>
      <c r="H70" s="297"/>
      <c r="I70" s="298"/>
      <c r="L70" s="298"/>
    </row>
    <row r="71" spans="1:13" ht="12.75" thickBot="1" x14ac:dyDescent="0.3">
      <c r="A71" s="250" t="s">
        <v>195</v>
      </c>
      <c r="B71" s="251">
        <v>-59</v>
      </c>
      <c r="C71" s="251">
        <v>-231</v>
      </c>
      <c r="D71" s="252">
        <v>-0.745</v>
      </c>
      <c r="E71" s="251">
        <v>-597</v>
      </c>
      <c r="F71" s="251">
        <v>-742</v>
      </c>
      <c r="G71" s="252">
        <v>-0.19500000000000001</v>
      </c>
      <c r="H71" s="297"/>
      <c r="I71" s="298"/>
      <c r="L71" s="298"/>
    </row>
    <row r="72" spans="1:13" ht="12.75" thickBot="1" x14ac:dyDescent="0.3">
      <c r="A72" s="250" t="s">
        <v>196</v>
      </c>
      <c r="B72" s="251">
        <v>-83</v>
      </c>
      <c r="C72" s="251">
        <v>-44</v>
      </c>
      <c r="D72" s="252">
        <v>0.88600000000000001</v>
      </c>
      <c r="E72" s="251">
        <v>-305</v>
      </c>
      <c r="F72" s="251">
        <v>-179</v>
      </c>
      <c r="G72" s="252">
        <v>0.70399999999999996</v>
      </c>
      <c r="H72" s="297"/>
      <c r="I72" s="298"/>
      <c r="L72" s="298"/>
    </row>
    <row r="73" spans="1:13" ht="12.75" thickBot="1" x14ac:dyDescent="0.3">
      <c r="A73" s="250" t="s">
        <v>197</v>
      </c>
      <c r="B73" s="251">
        <v>9453</v>
      </c>
      <c r="C73" s="251">
        <v>-15948</v>
      </c>
      <c r="D73" s="252" t="s">
        <v>4</v>
      </c>
      <c r="E73" s="251">
        <v>4790</v>
      </c>
      <c r="F73" s="251">
        <v>-51686</v>
      </c>
      <c r="G73" s="252" t="s">
        <v>4</v>
      </c>
      <c r="H73" s="297"/>
      <c r="I73" s="298"/>
      <c r="L73" s="298"/>
    </row>
    <row r="74" spans="1:13" ht="12.75" thickBot="1" x14ac:dyDescent="0.3">
      <c r="A74" s="250" t="s">
        <v>198</v>
      </c>
      <c r="B74" s="251">
        <v>-5451</v>
      </c>
      <c r="C74" s="251">
        <v>-6037</v>
      </c>
      <c r="D74" s="252">
        <v>-9.7000000000000003E-2</v>
      </c>
      <c r="E74" s="251">
        <v>-24426</v>
      </c>
      <c r="F74" s="251">
        <v>-31980</v>
      </c>
      <c r="G74" s="252">
        <v>-0.23599999999999999</v>
      </c>
      <c r="H74" s="297"/>
      <c r="I74" s="298"/>
      <c r="L74" s="298"/>
    </row>
    <row r="75" spans="1:13" ht="12.75" thickBot="1" x14ac:dyDescent="0.3">
      <c r="A75" s="247" t="s">
        <v>199</v>
      </c>
      <c r="B75" s="248">
        <v>3860</v>
      </c>
      <c r="C75" s="248">
        <v>-22392</v>
      </c>
      <c r="D75" s="246" t="s">
        <v>4</v>
      </c>
      <c r="E75" s="248">
        <v>-36062</v>
      </c>
      <c r="F75" s="248">
        <v>-116124</v>
      </c>
      <c r="G75" s="246">
        <v>-0.68899999999999995</v>
      </c>
      <c r="H75" s="297"/>
      <c r="I75" s="298"/>
      <c r="L75" s="298"/>
    </row>
    <row r="76" spans="1:13" ht="12.75" thickBot="1" x14ac:dyDescent="0.3">
      <c r="A76" s="247" t="s">
        <v>200</v>
      </c>
      <c r="B76" s="248">
        <v>4002</v>
      </c>
      <c r="C76" s="248">
        <v>-22117</v>
      </c>
      <c r="D76" s="246" t="s">
        <v>4</v>
      </c>
      <c r="E76" s="248">
        <v>-35160</v>
      </c>
      <c r="F76" s="248">
        <v>-115203</v>
      </c>
      <c r="G76" s="246">
        <v>-0.69499999999999995</v>
      </c>
      <c r="H76" s="297"/>
      <c r="I76" s="298"/>
      <c r="L76" s="298"/>
    </row>
    <row r="77" spans="1:13" ht="12.75" thickBot="1" x14ac:dyDescent="0.3">
      <c r="A77" s="250"/>
      <c r="B77" s="251"/>
      <c r="C77" s="251"/>
      <c r="D77" s="252"/>
      <c r="E77" s="251"/>
      <c r="F77" s="251"/>
      <c r="G77" s="252"/>
    </row>
    <row r="78" spans="1:13" ht="12.75" thickBot="1" x14ac:dyDescent="0.3">
      <c r="A78" s="250" t="s">
        <v>201</v>
      </c>
      <c r="B78" s="300">
        <v>-166</v>
      </c>
      <c r="C78" s="300">
        <v>-123</v>
      </c>
      <c r="D78" s="301">
        <v>0.35</v>
      </c>
      <c r="E78" s="300">
        <v>-1860</v>
      </c>
      <c r="F78" s="300">
        <v>-1841</v>
      </c>
      <c r="G78" s="301">
        <v>0.01</v>
      </c>
      <c r="H78" s="297"/>
      <c r="I78" s="298"/>
      <c r="J78" s="234"/>
      <c r="L78" s="298"/>
      <c r="M78" s="234"/>
    </row>
    <row r="79" spans="1:13" ht="12.75" thickBot="1" x14ac:dyDescent="0.3">
      <c r="A79" s="247" t="s">
        <v>202</v>
      </c>
      <c r="B79" s="302">
        <v>2577</v>
      </c>
      <c r="C79" s="302">
        <v>4638</v>
      </c>
      <c r="D79" s="303">
        <v>-0.44400000000000001</v>
      </c>
      <c r="E79" s="302">
        <v>-24506</v>
      </c>
      <c r="F79" s="302">
        <v>-41261</v>
      </c>
      <c r="G79" s="303">
        <v>-0.40600000000000003</v>
      </c>
      <c r="H79" s="297"/>
      <c r="I79" s="298"/>
      <c r="J79" s="234"/>
      <c r="L79" s="298"/>
      <c r="M79" s="234"/>
    </row>
    <row r="80" spans="1:13" ht="12.75" thickBot="1" x14ac:dyDescent="0.3">
      <c r="A80" s="247" t="s">
        <v>203</v>
      </c>
      <c r="B80" s="302">
        <v>19048</v>
      </c>
      <c r="C80" s="302">
        <v>41493</v>
      </c>
      <c r="D80" s="304">
        <v>-0.54100000000000004</v>
      </c>
      <c r="E80" s="302">
        <v>46131</v>
      </c>
      <c r="F80" s="302">
        <v>87392</v>
      </c>
      <c r="G80" s="304">
        <v>-0.47199999999999998</v>
      </c>
      <c r="H80" s="297"/>
      <c r="I80" s="298"/>
      <c r="J80" s="234"/>
      <c r="L80" s="298"/>
      <c r="M80" s="234"/>
    </row>
    <row r="81" spans="1:19" ht="12.75" thickBot="1" x14ac:dyDescent="0.3">
      <c r="A81" s="247" t="s">
        <v>204</v>
      </c>
      <c r="B81" s="302">
        <v>21625</v>
      </c>
      <c r="C81" s="302">
        <v>46131</v>
      </c>
      <c r="D81" s="304">
        <v>-0.53100000000000003</v>
      </c>
      <c r="E81" s="302">
        <v>21625</v>
      </c>
      <c r="F81" s="302">
        <v>46131</v>
      </c>
      <c r="G81" s="304">
        <v>-0.53100000000000003</v>
      </c>
      <c r="H81" s="297"/>
      <c r="I81" s="298"/>
      <c r="J81" s="234"/>
      <c r="L81" s="298"/>
      <c r="M81" s="234"/>
    </row>
    <row r="82" spans="1:19" x14ac:dyDescent="0.25">
      <c r="D82" s="233"/>
      <c r="E82" s="233"/>
      <c r="F82" s="233"/>
    </row>
    <row r="83" spans="1:19" x14ac:dyDescent="0.25">
      <c r="B83" s="305"/>
      <c r="C83" s="305"/>
      <c r="D83" s="249"/>
      <c r="E83" s="305"/>
      <c r="F83" s="305"/>
      <c r="G83" s="249"/>
      <c r="H83" s="249"/>
    </row>
    <row r="84" spans="1:19" x14ac:dyDescent="0.25">
      <c r="A84" s="243" t="s">
        <v>205</v>
      </c>
      <c r="B84" s="243"/>
      <c r="C84" s="243"/>
      <c r="D84" s="243"/>
      <c r="E84" s="243"/>
      <c r="F84" s="243"/>
      <c r="G84" s="249"/>
      <c r="H84" s="249"/>
    </row>
    <row r="85" spans="1:19" ht="12.75" thickBot="1" x14ac:dyDescent="0.3">
      <c r="A85" s="244" t="s">
        <v>0</v>
      </c>
      <c r="B85" s="266" t="s">
        <v>497</v>
      </c>
      <c r="C85" s="266" t="s">
        <v>138</v>
      </c>
      <c r="D85" s="267" t="s">
        <v>3</v>
      </c>
      <c r="E85" s="266" t="s">
        <v>98</v>
      </c>
      <c r="F85" s="267" t="s">
        <v>3</v>
      </c>
    </row>
    <row r="86" spans="1:19" s="235" customFormat="1" ht="12.75" thickBot="1" x14ac:dyDescent="0.3">
      <c r="A86" s="250" t="s">
        <v>206</v>
      </c>
      <c r="B86" s="251">
        <v>21625</v>
      </c>
      <c r="C86" s="251">
        <v>19048</v>
      </c>
      <c r="D86" s="262">
        <v>0.13500000000000001</v>
      </c>
      <c r="E86" s="251">
        <v>46131</v>
      </c>
      <c r="F86" s="262">
        <v>-0.53100000000000003</v>
      </c>
      <c r="G86" s="298"/>
      <c r="H86" s="306"/>
      <c r="I86" s="391"/>
      <c r="J86" s="236"/>
      <c r="K86" s="236"/>
      <c r="L86" s="236"/>
      <c r="M86" s="236"/>
      <c r="N86" s="236"/>
      <c r="O86" s="236"/>
      <c r="P86" s="236"/>
      <c r="Q86" s="236"/>
      <c r="R86" s="236"/>
      <c r="S86" s="236"/>
    </row>
    <row r="87" spans="1:19" s="235" customFormat="1" ht="12.75" thickBot="1" x14ac:dyDescent="0.3">
      <c r="A87" s="250" t="s">
        <v>351</v>
      </c>
      <c r="B87" s="251">
        <v>88969</v>
      </c>
      <c r="C87" s="251">
        <v>91750</v>
      </c>
      <c r="D87" s="262">
        <v>-0.03</v>
      </c>
      <c r="E87" s="251">
        <v>94065</v>
      </c>
      <c r="F87" s="262">
        <v>-5.3999999999999999E-2</v>
      </c>
      <c r="G87" s="298"/>
      <c r="H87" s="306"/>
      <c r="I87" s="391"/>
      <c r="J87" s="236"/>
      <c r="K87" s="236"/>
      <c r="L87" s="236"/>
      <c r="M87" s="236"/>
      <c r="N87" s="236"/>
      <c r="O87" s="236"/>
      <c r="P87" s="236"/>
      <c r="Q87" s="236"/>
      <c r="R87" s="236"/>
      <c r="S87" s="236"/>
    </row>
    <row r="88" spans="1:19" s="235" customFormat="1" ht="12.75" thickBot="1" x14ac:dyDescent="0.3">
      <c r="A88" s="250" t="s">
        <v>209</v>
      </c>
      <c r="B88" s="251">
        <v>389957</v>
      </c>
      <c r="C88" s="251">
        <v>389541</v>
      </c>
      <c r="D88" s="262">
        <v>1E-3</v>
      </c>
      <c r="E88" s="251">
        <v>403062</v>
      </c>
      <c r="F88" s="262">
        <v>-3.3000000000000002E-2</v>
      </c>
      <c r="G88" s="298"/>
      <c r="H88" s="306"/>
      <c r="I88" s="391"/>
      <c r="J88" s="236"/>
      <c r="K88" s="236"/>
      <c r="L88" s="236"/>
      <c r="M88" s="236"/>
      <c r="N88" s="236"/>
      <c r="O88" s="236"/>
      <c r="P88" s="236"/>
      <c r="Q88" s="236"/>
      <c r="R88" s="236"/>
      <c r="S88" s="236"/>
    </row>
    <row r="89" spans="1:19" s="235" customFormat="1" ht="12.75" thickBot="1" x14ac:dyDescent="0.3">
      <c r="A89" s="250" t="s">
        <v>210</v>
      </c>
      <c r="B89" s="251">
        <v>3869</v>
      </c>
      <c r="C89" s="251">
        <v>4563</v>
      </c>
      <c r="D89" s="262">
        <v>-0.152</v>
      </c>
      <c r="E89" s="251">
        <v>2435</v>
      </c>
      <c r="F89" s="262">
        <v>0.58899999999999997</v>
      </c>
      <c r="G89" s="236"/>
      <c r="H89" s="306"/>
      <c r="I89" s="391"/>
      <c r="J89" s="236"/>
      <c r="K89" s="236"/>
      <c r="L89" s="236"/>
      <c r="M89" s="236"/>
      <c r="N89" s="236"/>
      <c r="O89" s="236"/>
      <c r="P89" s="236"/>
      <c r="Q89" s="236"/>
      <c r="R89" s="236"/>
      <c r="S89" s="236"/>
    </row>
    <row r="90" spans="1:19" s="235" customFormat="1" ht="12.75" thickBot="1" x14ac:dyDescent="0.3">
      <c r="A90" s="250" t="s">
        <v>211</v>
      </c>
      <c r="B90" s="251">
        <v>54892</v>
      </c>
      <c r="C90" s="251">
        <v>52831</v>
      </c>
      <c r="D90" s="262">
        <v>3.9E-2</v>
      </c>
      <c r="E90" s="251">
        <v>54728</v>
      </c>
      <c r="F90" s="262">
        <v>3.0000000000000001E-3</v>
      </c>
      <c r="G90" s="298"/>
      <c r="H90" s="306"/>
      <c r="I90" s="391"/>
      <c r="J90" s="236"/>
      <c r="K90" s="236"/>
      <c r="L90" s="236"/>
      <c r="M90" s="236"/>
      <c r="N90" s="236"/>
      <c r="O90" s="236"/>
      <c r="P90" s="236"/>
      <c r="Q90" s="236"/>
      <c r="R90" s="236"/>
      <c r="S90" s="236"/>
    </row>
    <row r="91" spans="1:19" s="235" customFormat="1" ht="12.75" thickBot="1" x14ac:dyDescent="0.3">
      <c r="A91" s="250" t="s">
        <v>212</v>
      </c>
      <c r="B91" s="251">
        <v>19102</v>
      </c>
      <c r="C91" s="251">
        <v>19604</v>
      </c>
      <c r="D91" s="262">
        <v>-2.5999999999999999E-2</v>
      </c>
      <c r="E91" s="251">
        <v>23869</v>
      </c>
      <c r="F91" s="262">
        <v>-0.2</v>
      </c>
      <c r="G91" s="298"/>
      <c r="H91" s="306"/>
      <c r="I91" s="391"/>
      <c r="J91" s="236"/>
      <c r="K91" s="236"/>
      <c r="L91" s="236"/>
      <c r="M91" s="236"/>
      <c r="N91" s="236"/>
      <c r="O91" s="236"/>
      <c r="P91" s="236"/>
      <c r="Q91" s="236"/>
      <c r="R91" s="236"/>
      <c r="S91" s="236"/>
    </row>
    <row r="92" spans="1:19" s="235" customFormat="1" ht="12.75" thickBot="1" x14ac:dyDescent="0.3">
      <c r="A92" s="250" t="s">
        <v>213</v>
      </c>
      <c r="B92" s="251">
        <v>7069</v>
      </c>
      <c r="C92" s="251">
        <v>7043</v>
      </c>
      <c r="D92" s="262">
        <v>4.0000000000000001E-3</v>
      </c>
      <c r="E92" s="251">
        <v>5317</v>
      </c>
      <c r="F92" s="262">
        <v>0.33</v>
      </c>
      <c r="G92" s="298"/>
      <c r="H92" s="306"/>
      <c r="I92" s="391"/>
      <c r="J92" s="236"/>
      <c r="K92" s="236"/>
      <c r="L92" s="236"/>
      <c r="M92" s="236"/>
      <c r="N92" s="236"/>
      <c r="O92" s="236"/>
      <c r="P92" s="236"/>
      <c r="Q92" s="236"/>
      <c r="R92" s="236"/>
      <c r="S92" s="236"/>
    </row>
    <row r="93" spans="1:19" s="235" customFormat="1" ht="12.75" thickBot="1" x14ac:dyDescent="0.3">
      <c r="A93" s="250" t="s">
        <v>214</v>
      </c>
      <c r="B93" s="251">
        <v>29244</v>
      </c>
      <c r="C93" s="251">
        <v>28607</v>
      </c>
      <c r="D93" s="262">
        <v>2.1999999999999999E-2</v>
      </c>
      <c r="E93" s="251">
        <v>28464</v>
      </c>
      <c r="F93" s="262">
        <v>2.7E-2</v>
      </c>
      <c r="G93" s="298"/>
      <c r="H93" s="306"/>
      <c r="I93" s="391"/>
      <c r="J93" s="236"/>
      <c r="K93" s="236"/>
      <c r="L93" s="236"/>
      <c r="M93" s="236"/>
      <c r="N93" s="236"/>
      <c r="O93" s="236"/>
      <c r="P93" s="236"/>
      <c r="Q93" s="236"/>
      <c r="R93" s="236"/>
      <c r="S93" s="236"/>
    </row>
    <row r="94" spans="1:19" s="235" customFormat="1" ht="12.75" thickBot="1" x14ac:dyDescent="0.3">
      <c r="A94" s="244" t="s">
        <v>352</v>
      </c>
      <c r="B94" s="256">
        <v>14039.552000000003</v>
      </c>
      <c r="C94" s="256">
        <v>12124.681599999996</v>
      </c>
      <c r="D94" s="268">
        <v>0.158</v>
      </c>
      <c r="E94" s="256">
        <v>11678.14601</v>
      </c>
      <c r="F94" s="268">
        <v>0.20200000000000001</v>
      </c>
      <c r="G94" s="298"/>
      <c r="H94" s="306"/>
      <c r="I94" s="391"/>
      <c r="J94" s="236"/>
      <c r="K94" s="236"/>
      <c r="L94" s="236"/>
      <c r="M94" s="236"/>
      <c r="N94" s="236"/>
      <c r="O94" s="236"/>
      <c r="P94" s="236"/>
      <c r="Q94" s="236"/>
      <c r="R94" s="236"/>
      <c r="S94" s="236"/>
    </row>
    <row r="95" spans="1:19" s="235" customFormat="1" ht="12.75" thickBot="1" x14ac:dyDescent="0.3">
      <c r="A95" s="247" t="s">
        <v>215</v>
      </c>
      <c r="B95" s="248">
        <v>614727</v>
      </c>
      <c r="C95" s="248">
        <v>612987</v>
      </c>
      <c r="D95" s="260">
        <v>3.0000000000000001E-3</v>
      </c>
      <c r="E95" s="248">
        <v>658071</v>
      </c>
      <c r="F95" s="260">
        <v>-6.6000000000000003E-2</v>
      </c>
      <c r="G95" s="298"/>
      <c r="H95" s="306"/>
      <c r="I95" s="391"/>
      <c r="J95" s="236"/>
      <c r="K95" s="236"/>
      <c r="L95" s="236"/>
      <c r="M95" s="236"/>
      <c r="N95" s="236"/>
      <c r="O95" s="236"/>
      <c r="P95" s="236"/>
      <c r="Q95" s="236"/>
      <c r="R95" s="236"/>
      <c r="S95" s="236"/>
    </row>
    <row r="96" spans="1:19" s="235" customFormat="1" ht="12.75" thickBot="1" x14ac:dyDescent="0.3">
      <c r="A96" s="250" t="s">
        <v>216</v>
      </c>
      <c r="B96" s="251">
        <v>213880</v>
      </c>
      <c r="C96" s="251">
        <v>203879</v>
      </c>
      <c r="D96" s="262">
        <v>4.9000000000000002E-2</v>
      </c>
      <c r="E96" s="251">
        <v>223433</v>
      </c>
      <c r="F96" s="262">
        <v>-4.2999999999999997E-2</v>
      </c>
      <c r="G96" s="298"/>
      <c r="H96" s="306"/>
      <c r="I96" s="391"/>
      <c r="J96" s="236"/>
      <c r="K96" s="236"/>
      <c r="L96" s="236"/>
      <c r="M96" s="236"/>
      <c r="N96" s="236"/>
      <c r="O96" s="236"/>
      <c r="P96" s="236"/>
      <c r="Q96" s="236"/>
      <c r="R96" s="236"/>
      <c r="S96" s="236"/>
    </row>
    <row r="97" spans="1:19" s="235" customFormat="1" ht="12.75" thickBot="1" x14ac:dyDescent="0.3">
      <c r="A97" s="250" t="s">
        <v>218</v>
      </c>
      <c r="B97" s="251">
        <v>15900</v>
      </c>
      <c r="C97" s="251">
        <v>23086</v>
      </c>
      <c r="D97" s="262">
        <v>-0.311</v>
      </c>
      <c r="E97" s="251">
        <v>33648</v>
      </c>
      <c r="F97" s="262">
        <v>-0.52700000000000002</v>
      </c>
      <c r="G97" s="298"/>
      <c r="H97" s="306"/>
      <c r="I97" s="391"/>
      <c r="J97" s="236"/>
      <c r="K97" s="236"/>
      <c r="L97" s="236"/>
      <c r="M97" s="236"/>
      <c r="N97" s="236"/>
      <c r="O97" s="236"/>
      <c r="P97" s="236"/>
      <c r="Q97" s="236"/>
      <c r="R97" s="236"/>
      <c r="S97" s="236"/>
    </row>
    <row r="98" spans="1:19" s="235" customFormat="1" ht="12.75" thickBot="1" x14ac:dyDescent="0.3">
      <c r="A98" s="250" t="s">
        <v>219</v>
      </c>
      <c r="B98" s="251">
        <v>37556.552000000025</v>
      </c>
      <c r="C98" s="251">
        <v>39691.681600000011</v>
      </c>
      <c r="D98" s="262">
        <v>-5.3999999999999999E-2</v>
      </c>
      <c r="E98" s="251">
        <v>36347.146010000026</v>
      </c>
      <c r="F98" s="262">
        <v>3.3000000000000002E-2</v>
      </c>
      <c r="G98" s="298"/>
      <c r="H98" s="306"/>
      <c r="I98" s="391"/>
      <c r="J98" s="236"/>
      <c r="K98" s="236"/>
      <c r="L98" s="236"/>
      <c r="M98" s="236"/>
      <c r="N98" s="236"/>
      <c r="O98" s="236"/>
      <c r="P98" s="236"/>
      <c r="Q98" s="236"/>
      <c r="R98" s="236"/>
      <c r="S98" s="236"/>
    </row>
    <row r="99" spans="1:19" s="235" customFormat="1" ht="12.75" thickBot="1" x14ac:dyDescent="0.3">
      <c r="A99" s="247" t="s">
        <v>220</v>
      </c>
      <c r="B99" s="248">
        <v>267336.55200000003</v>
      </c>
      <c r="C99" s="248">
        <v>266656.68160000001</v>
      </c>
      <c r="D99" s="260">
        <v>3.0000000000000001E-3</v>
      </c>
      <c r="E99" s="248">
        <v>293428.14601000003</v>
      </c>
      <c r="F99" s="260">
        <v>-8.8999999999999996E-2</v>
      </c>
      <c r="G99" s="298"/>
      <c r="H99" s="306"/>
      <c r="I99" s="391"/>
      <c r="J99" s="236"/>
      <c r="K99" s="236"/>
      <c r="L99" s="236"/>
      <c r="M99" s="236"/>
      <c r="N99" s="236"/>
      <c r="O99" s="236"/>
      <c r="P99" s="236"/>
      <c r="Q99" s="236"/>
      <c r="R99" s="236"/>
      <c r="S99" s="236"/>
    </row>
    <row r="100" spans="1:19" s="235" customFormat="1" ht="12.75" thickBot="1" x14ac:dyDescent="0.3">
      <c r="A100" s="247" t="s">
        <v>353</v>
      </c>
      <c r="B100" s="248">
        <v>347390.44799999997</v>
      </c>
      <c r="C100" s="248">
        <v>346330.31839999999</v>
      </c>
      <c r="D100" s="260">
        <v>3.0000000000000001E-3</v>
      </c>
      <c r="E100" s="248">
        <v>364642.85398999997</v>
      </c>
      <c r="F100" s="260">
        <v>-4.7E-2</v>
      </c>
      <c r="G100" s="298"/>
      <c r="H100" s="306"/>
      <c r="I100" s="391"/>
      <c r="J100" s="306"/>
    </row>
    <row r="101" spans="1:19" s="235" customFormat="1" ht="12.75" thickBot="1" x14ac:dyDescent="0.3">
      <c r="A101" s="250" t="s">
        <v>354</v>
      </c>
      <c r="B101" s="251">
        <v>315958.44799999997</v>
      </c>
      <c r="C101" s="251">
        <v>316243.31839999999</v>
      </c>
      <c r="D101" s="262">
        <v>-1E-3</v>
      </c>
      <c r="E101" s="251">
        <v>335972.85398999997</v>
      </c>
      <c r="F101" s="262">
        <v>-0.06</v>
      </c>
      <c r="G101" s="298"/>
      <c r="H101" s="306"/>
      <c r="I101" s="391"/>
      <c r="J101" s="306"/>
    </row>
    <row r="102" spans="1:19" s="235" customFormat="1" ht="12.75" thickBot="1" x14ac:dyDescent="0.3">
      <c r="A102" s="250" t="s">
        <v>355</v>
      </c>
      <c r="B102" s="251">
        <v>31432</v>
      </c>
      <c r="C102" s="251">
        <v>30087</v>
      </c>
      <c r="D102" s="262">
        <v>4.4999999999999998E-2</v>
      </c>
      <c r="E102" s="251">
        <v>28670</v>
      </c>
      <c r="F102" s="262">
        <v>9.6000000000000002E-2</v>
      </c>
      <c r="G102" s="298"/>
      <c r="H102" s="306"/>
      <c r="I102" s="391"/>
      <c r="J102" s="306"/>
    </row>
    <row r="103" spans="1:19" s="235" customFormat="1" x14ac:dyDescent="0.25">
      <c r="A103" s="236"/>
      <c r="B103" s="249"/>
      <c r="C103" s="249"/>
      <c r="D103" s="236"/>
      <c r="E103" s="249"/>
      <c r="G103" s="236"/>
      <c r="H103" s="236"/>
    </row>
    <row r="104" spans="1:19" s="235" customFormat="1" x14ac:dyDescent="0.25">
      <c r="A104" s="236"/>
      <c r="B104" s="249"/>
      <c r="C104" s="249"/>
      <c r="D104" s="236"/>
      <c r="E104" s="249"/>
      <c r="G104" s="236"/>
      <c r="H104" s="236"/>
    </row>
    <row r="105" spans="1:19" s="235" customFormat="1" x14ac:dyDescent="0.25">
      <c r="A105" s="236"/>
      <c r="B105" s="307"/>
      <c r="C105" s="307"/>
      <c r="D105" s="236"/>
      <c r="E105" s="307"/>
      <c r="G105" s="236"/>
      <c r="H105" s="236"/>
    </row>
    <row r="106" spans="1:19" s="235" customFormat="1" x14ac:dyDescent="0.25">
      <c r="A106" s="236"/>
      <c r="B106" s="249"/>
      <c r="C106" s="249"/>
      <c r="D106" s="236"/>
      <c r="G106" s="236"/>
      <c r="H106" s="236"/>
    </row>
    <row r="107" spans="1:19" s="235" customFormat="1" x14ac:dyDescent="0.25">
      <c r="A107" s="236"/>
      <c r="B107" s="249"/>
      <c r="C107" s="236"/>
      <c r="D107" s="236"/>
      <c r="G107" s="236"/>
      <c r="H107" s="236"/>
    </row>
    <row r="108" spans="1:19" s="235" customFormat="1" x14ac:dyDescent="0.25">
      <c r="A108" s="236"/>
      <c r="B108" s="236"/>
      <c r="C108" s="236"/>
      <c r="D108" s="236"/>
      <c r="G108" s="236"/>
      <c r="H108" s="236"/>
    </row>
    <row r="109" spans="1:19" s="235" customFormat="1" x14ac:dyDescent="0.25">
      <c r="A109" s="236"/>
      <c r="B109" s="236"/>
      <c r="C109" s="236"/>
      <c r="D109" s="236"/>
      <c r="G109" s="236"/>
      <c r="H109" s="236"/>
    </row>
    <row r="110" spans="1:19" s="235" customFormat="1" x14ac:dyDescent="0.25">
      <c r="A110" s="236"/>
      <c r="B110" s="236"/>
      <c r="C110" s="236"/>
      <c r="D110" s="236"/>
      <c r="G110" s="236"/>
      <c r="H110" s="236"/>
    </row>
    <row r="111" spans="1:19" s="235" customFormat="1" x14ac:dyDescent="0.25">
      <c r="A111" s="236"/>
      <c r="B111" s="236"/>
      <c r="C111" s="236"/>
      <c r="D111" s="236"/>
      <c r="G111" s="236"/>
      <c r="H111" s="236"/>
    </row>
    <row r="112" spans="1:19" s="235" customFormat="1" x14ac:dyDescent="0.25">
      <c r="A112" s="236"/>
      <c r="B112" s="236"/>
      <c r="C112" s="236"/>
      <c r="D112" s="236"/>
      <c r="G112" s="236"/>
      <c r="H112" s="236"/>
    </row>
    <row r="113" spans="1:8" s="235" customFormat="1" x14ac:dyDescent="0.25">
      <c r="A113" s="236"/>
      <c r="B113" s="236"/>
      <c r="C113" s="236"/>
      <c r="D113" s="236"/>
      <c r="G113" s="236"/>
      <c r="H113" s="236"/>
    </row>
    <row r="114" spans="1:8" s="235" customFormat="1" x14ac:dyDescent="0.25">
      <c r="A114" s="236"/>
      <c r="B114" s="236"/>
      <c r="C114" s="236"/>
      <c r="D114" s="236"/>
      <c r="G114" s="236"/>
      <c r="H114" s="236"/>
    </row>
    <row r="115" spans="1:8" s="235" customFormat="1" x14ac:dyDescent="0.25">
      <c r="A115" s="236"/>
      <c r="B115" s="236"/>
      <c r="C115" s="236"/>
      <c r="D115" s="236"/>
      <c r="G115" s="236"/>
      <c r="H115" s="236"/>
    </row>
    <row r="116" spans="1:8" s="235" customFormat="1" x14ac:dyDescent="0.25">
      <c r="A116" s="236"/>
      <c r="B116" s="236"/>
      <c r="C116" s="236"/>
      <c r="D116" s="236"/>
      <c r="G116" s="236"/>
      <c r="H116" s="236"/>
    </row>
    <row r="117" spans="1:8" s="235" customFormat="1" x14ac:dyDescent="0.25">
      <c r="A117" s="236"/>
      <c r="B117" s="236"/>
      <c r="C117" s="236"/>
      <c r="D117" s="236"/>
      <c r="G117" s="236"/>
      <c r="H117" s="236"/>
    </row>
    <row r="118" spans="1:8" s="235" customFormat="1" x14ac:dyDescent="0.25">
      <c r="A118" s="236"/>
      <c r="B118" s="236"/>
      <c r="C118" s="236"/>
      <c r="D118" s="236"/>
      <c r="G118" s="236"/>
      <c r="H118" s="236"/>
    </row>
    <row r="119" spans="1:8" s="235" customFormat="1" x14ac:dyDescent="0.25">
      <c r="A119" s="236"/>
      <c r="B119" s="236"/>
      <c r="C119" s="236"/>
      <c r="D119" s="236"/>
      <c r="G119" s="236"/>
      <c r="H119" s="236"/>
    </row>
    <row r="120" spans="1:8" s="235" customFormat="1" x14ac:dyDescent="0.25">
      <c r="A120" s="236"/>
      <c r="B120" s="236"/>
      <c r="C120" s="236"/>
      <c r="D120" s="236"/>
      <c r="G120" s="236"/>
      <c r="H120" s="236"/>
    </row>
    <row r="121" spans="1:8" s="235" customFormat="1" x14ac:dyDescent="0.25">
      <c r="A121" s="236"/>
      <c r="B121" s="236"/>
      <c r="C121" s="236"/>
      <c r="D121" s="236"/>
      <c r="G121" s="236"/>
      <c r="H121" s="236"/>
    </row>
    <row r="122" spans="1:8" s="235" customFormat="1" x14ac:dyDescent="0.25">
      <c r="A122" s="236"/>
      <c r="B122" s="236"/>
      <c r="C122" s="236"/>
      <c r="D122" s="236"/>
      <c r="G122" s="236"/>
      <c r="H122" s="236"/>
    </row>
    <row r="123" spans="1:8" s="235" customFormat="1" x14ac:dyDescent="0.25">
      <c r="A123" s="236"/>
      <c r="B123" s="236"/>
      <c r="C123" s="236"/>
      <c r="D123" s="236"/>
      <c r="G123" s="236"/>
      <c r="H123" s="236"/>
    </row>
    <row r="124" spans="1:8" s="235" customFormat="1" x14ac:dyDescent="0.25">
      <c r="A124" s="236"/>
      <c r="B124" s="236"/>
      <c r="C124" s="236"/>
      <c r="D124" s="236"/>
      <c r="G124" s="236"/>
      <c r="H124" s="236"/>
    </row>
    <row r="125" spans="1:8" s="235" customFormat="1" x14ac:dyDescent="0.25">
      <c r="A125" s="236"/>
      <c r="B125" s="236"/>
      <c r="C125" s="236"/>
      <c r="D125" s="236"/>
      <c r="G125" s="236"/>
      <c r="H125" s="236"/>
    </row>
    <row r="126" spans="1:8" s="235" customFormat="1" x14ac:dyDescent="0.25">
      <c r="A126" s="236"/>
      <c r="B126" s="236"/>
      <c r="C126" s="236"/>
      <c r="D126" s="236"/>
      <c r="G126" s="236"/>
      <c r="H126" s="236"/>
    </row>
    <row r="127" spans="1:8" s="235" customFormat="1" x14ac:dyDescent="0.25">
      <c r="A127" s="236"/>
      <c r="B127" s="236"/>
      <c r="C127" s="236"/>
      <c r="D127" s="236"/>
      <c r="G127" s="236"/>
      <c r="H127" s="236"/>
    </row>
    <row r="128" spans="1:8" s="235" customFormat="1" x14ac:dyDescent="0.25">
      <c r="A128" s="236"/>
      <c r="B128" s="236"/>
      <c r="C128" s="236"/>
      <c r="D128" s="236"/>
      <c r="G128" s="236"/>
      <c r="H128" s="236"/>
    </row>
    <row r="129" spans="1:8" s="235" customFormat="1" x14ac:dyDescent="0.25">
      <c r="A129" s="236"/>
      <c r="B129" s="236"/>
      <c r="C129" s="236"/>
      <c r="D129" s="236"/>
      <c r="G129" s="236"/>
      <c r="H129" s="236"/>
    </row>
    <row r="130" spans="1:8" s="235" customFormat="1" x14ac:dyDescent="0.25">
      <c r="A130" s="236"/>
      <c r="B130" s="236"/>
      <c r="C130" s="236"/>
      <c r="D130" s="236"/>
      <c r="G130" s="236"/>
      <c r="H130" s="236"/>
    </row>
    <row r="131" spans="1:8" s="235" customFormat="1" x14ac:dyDescent="0.25">
      <c r="A131" s="236"/>
      <c r="B131" s="236"/>
      <c r="C131" s="236"/>
      <c r="D131" s="236"/>
      <c r="G131" s="236"/>
      <c r="H131" s="236"/>
    </row>
    <row r="132" spans="1:8" s="235" customFormat="1" x14ac:dyDescent="0.25">
      <c r="A132" s="236"/>
      <c r="B132" s="236"/>
      <c r="C132" s="236"/>
      <c r="D132" s="236"/>
      <c r="G132" s="236"/>
      <c r="H132" s="236"/>
    </row>
    <row r="133" spans="1:8" s="235" customFormat="1" x14ac:dyDescent="0.25">
      <c r="A133" s="236"/>
      <c r="B133" s="236"/>
      <c r="C133" s="236"/>
      <c r="D133" s="236"/>
      <c r="G133" s="236"/>
      <c r="H133" s="236"/>
    </row>
    <row r="134" spans="1:8" s="235" customFormat="1" x14ac:dyDescent="0.25">
      <c r="A134" s="236"/>
      <c r="B134" s="236"/>
      <c r="C134" s="236"/>
      <c r="D134" s="236"/>
      <c r="G134" s="236"/>
      <c r="H134" s="236"/>
    </row>
    <row r="135" spans="1:8" s="235" customFormat="1" x14ac:dyDescent="0.25">
      <c r="A135" s="236"/>
      <c r="B135" s="236"/>
      <c r="C135" s="236"/>
      <c r="D135" s="236"/>
      <c r="G135" s="236"/>
      <c r="H135" s="236"/>
    </row>
    <row r="136" spans="1:8" s="235" customFormat="1" x14ac:dyDescent="0.25">
      <c r="A136" s="236"/>
      <c r="B136" s="236"/>
      <c r="C136" s="236"/>
      <c r="D136" s="236"/>
      <c r="G136" s="236"/>
      <c r="H136" s="236"/>
    </row>
    <row r="137" spans="1:8" s="235" customFormat="1" x14ac:dyDescent="0.25">
      <c r="A137" s="236"/>
      <c r="B137" s="236"/>
      <c r="C137" s="236"/>
      <c r="D137" s="236"/>
      <c r="G137" s="236"/>
      <c r="H137" s="236"/>
    </row>
    <row r="138" spans="1:8" s="235" customFormat="1" x14ac:dyDescent="0.25">
      <c r="A138" s="236"/>
      <c r="B138" s="236"/>
      <c r="C138" s="236"/>
      <c r="D138" s="236"/>
      <c r="G138" s="236"/>
      <c r="H138" s="236"/>
    </row>
    <row r="139" spans="1:8" s="235" customFormat="1" x14ac:dyDescent="0.25">
      <c r="A139" s="236"/>
      <c r="B139" s="236"/>
      <c r="C139" s="236"/>
      <c r="D139" s="236"/>
      <c r="G139" s="236"/>
      <c r="H139" s="236"/>
    </row>
    <row r="140" spans="1:8" s="235" customFormat="1" x14ac:dyDescent="0.25">
      <c r="A140" s="236"/>
      <c r="B140" s="236"/>
      <c r="C140" s="236"/>
      <c r="D140" s="236"/>
      <c r="G140" s="236"/>
      <c r="H140" s="236"/>
    </row>
    <row r="141" spans="1:8" s="235" customFormat="1" x14ac:dyDescent="0.25">
      <c r="A141" s="236"/>
      <c r="B141" s="236"/>
      <c r="C141" s="236"/>
      <c r="D141" s="236"/>
      <c r="G141" s="236"/>
      <c r="H141" s="236"/>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E5072-F26C-44F5-8B04-BFD5FDF23F2C}">
  <sheetPr>
    <tabColor rgb="FF7B2038"/>
  </sheetPr>
  <dimension ref="A1:M82"/>
  <sheetViews>
    <sheetView showGridLines="0" zoomScale="80" zoomScaleNormal="80" workbookViewId="0">
      <pane ySplit="3" topLeftCell="A4" activePane="bottomLeft" state="frozen"/>
      <selection pane="bottomLeft"/>
    </sheetView>
  </sheetViews>
  <sheetFormatPr defaultColWidth="8.85546875" defaultRowHeight="15" x14ac:dyDescent="0.25"/>
  <cols>
    <col min="1" max="1" width="48.28515625" style="271" customWidth="1"/>
    <col min="2" max="3" width="11.28515625" style="271" bestFit="1" customWidth="1"/>
    <col min="4" max="4" width="10.28515625" style="271" bestFit="1" customWidth="1"/>
    <col min="5" max="5" width="10.85546875" style="271" bestFit="1" customWidth="1"/>
    <col min="6" max="7" width="10.28515625" bestFit="1" customWidth="1"/>
    <col min="8" max="8" width="9.28515625" bestFit="1" customWidth="1"/>
    <col min="9" max="12" width="10" customWidth="1"/>
    <col min="14" max="16384" width="8.85546875" style="271"/>
  </cols>
  <sheetData>
    <row r="1" spans="1:13" s="236" customFormat="1" x14ac:dyDescent="0.25">
      <c r="A1" s="1" t="s">
        <v>2</v>
      </c>
      <c r="B1" s="233"/>
      <c r="C1" s="233"/>
      <c r="D1" s="234"/>
      <c r="F1"/>
      <c r="G1"/>
      <c r="H1"/>
      <c r="I1"/>
      <c r="J1"/>
      <c r="K1"/>
      <c r="L1"/>
      <c r="M1"/>
    </row>
    <row r="2" spans="1:13" s="236" customFormat="1" x14ac:dyDescent="0.25">
      <c r="A2" s="1" t="s">
        <v>356</v>
      </c>
      <c r="B2" s="233"/>
      <c r="C2" s="233"/>
      <c r="D2" s="234"/>
      <c r="F2"/>
      <c r="G2"/>
      <c r="H2"/>
      <c r="I2"/>
      <c r="J2"/>
      <c r="K2"/>
      <c r="L2"/>
      <c r="M2"/>
    </row>
    <row r="3" spans="1:13" s="236" customFormat="1" x14ac:dyDescent="0.25">
      <c r="A3" s="237" t="s">
        <v>0</v>
      </c>
      <c r="B3" s="238"/>
      <c r="C3" s="238"/>
      <c r="D3" s="239"/>
      <c r="F3"/>
      <c r="G3"/>
      <c r="H3"/>
      <c r="I3"/>
      <c r="J3"/>
      <c r="K3"/>
      <c r="L3"/>
      <c r="M3"/>
    </row>
    <row r="5" spans="1:13" x14ac:dyDescent="0.25">
      <c r="A5" s="243" t="s">
        <v>145</v>
      </c>
      <c r="B5" s="308"/>
      <c r="C5" s="308"/>
      <c r="D5" s="308"/>
      <c r="E5" s="308"/>
      <c r="F5" s="308"/>
      <c r="G5" s="308"/>
    </row>
    <row r="6" spans="1:13" ht="15.75" thickBot="1" x14ac:dyDescent="0.3">
      <c r="A6" s="244" t="s">
        <v>0</v>
      </c>
      <c r="B6" s="245" t="s">
        <v>498</v>
      </c>
      <c r="C6" s="245" t="s">
        <v>499</v>
      </c>
      <c r="D6" s="246" t="s">
        <v>3</v>
      </c>
      <c r="E6" s="245" t="s">
        <v>500</v>
      </c>
      <c r="F6" s="245" t="s">
        <v>501</v>
      </c>
      <c r="G6" s="246" t="s">
        <v>3</v>
      </c>
    </row>
    <row r="7" spans="1:13" x14ac:dyDescent="0.25">
      <c r="A7" s="309" t="s">
        <v>357</v>
      </c>
      <c r="B7" s="310">
        <v>34060</v>
      </c>
      <c r="C7" s="310">
        <v>31122</v>
      </c>
      <c r="D7" s="311">
        <v>9.4E-2</v>
      </c>
      <c r="E7" s="310">
        <v>139064</v>
      </c>
      <c r="F7" s="310">
        <v>129917</v>
      </c>
      <c r="G7" s="311">
        <v>7.0000000000000007E-2</v>
      </c>
      <c r="H7" s="11"/>
      <c r="I7" s="312"/>
    </row>
    <row r="8" spans="1:13" x14ac:dyDescent="0.25">
      <c r="A8" s="309" t="s">
        <v>358</v>
      </c>
      <c r="B8" s="310">
        <v>32681</v>
      </c>
      <c r="C8" s="310">
        <v>32766</v>
      </c>
      <c r="D8" s="311">
        <v>-3.0000000000000001E-3</v>
      </c>
      <c r="E8" s="310">
        <v>137479</v>
      </c>
      <c r="F8" s="310">
        <v>122794</v>
      </c>
      <c r="G8" s="311">
        <v>0.12</v>
      </c>
      <c r="H8" s="11"/>
      <c r="I8" s="312"/>
    </row>
    <row r="9" spans="1:13" x14ac:dyDescent="0.25">
      <c r="A9" s="313" t="s">
        <v>359</v>
      </c>
      <c r="B9" s="314">
        <v>25255</v>
      </c>
      <c r="C9" s="314">
        <v>24377</v>
      </c>
      <c r="D9" s="315">
        <v>3.5999999999999997E-2</v>
      </c>
      <c r="E9" s="314">
        <v>98511</v>
      </c>
      <c r="F9" s="314">
        <v>86489</v>
      </c>
      <c r="G9" s="315">
        <v>0.13900000000000001</v>
      </c>
      <c r="H9" s="11"/>
      <c r="I9" s="312"/>
    </row>
    <row r="10" spans="1:13" x14ac:dyDescent="0.25">
      <c r="A10" s="309" t="s">
        <v>360</v>
      </c>
      <c r="B10" s="310">
        <v>-18669</v>
      </c>
      <c r="C10" s="310">
        <v>-12274</v>
      </c>
      <c r="D10" s="311">
        <v>0.52100000000000002</v>
      </c>
      <c r="E10" s="310">
        <v>-54816</v>
      </c>
      <c r="F10" s="310">
        <v>-46846</v>
      </c>
      <c r="G10" s="311">
        <v>0.17</v>
      </c>
      <c r="H10" s="11"/>
      <c r="I10" s="312"/>
    </row>
    <row r="11" spans="1:13" x14ac:dyDescent="0.25">
      <c r="A11" s="313" t="s">
        <v>361</v>
      </c>
      <c r="B11" s="314">
        <v>-11638</v>
      </c>
      <c r="C11" s="314">
        <v>-11396</v>
      </c>
      <c r="D11" s="315">
        <v>2.1000000000000001E-2</v>
      </c>
      <c r="E11" s="314">
        <v>-45527</v>
      </c>
      <c r="F11" s="314">
        <v>-41896</v>
      </c>
      <c r="G11" s="315">
        <v>8.6999999999999994E-2</v>
      </c>
      <c r="H11" s="11"/>
      <c r="I11" s="312"/>
    </row>
    <row r="12" spans="1:13" x14ac:dyDescent="0.25">
      <c r="A12" s="313" t="s">
        <v>362</v>
      </c>
      <c r="B12" s="314">
        <v>-2629</v>
      </c>
      <c r="C12" s="314">
        <v>-3243</v>
      </c>
      <c r="D12" s="315">
        <v>-0.189</v>
      </c>
      <c r="E12" s="314">
        <v>-12054</v>
      </c>
      <c r="F12" s="314">
        <v>-10377</v>
      </c>
      <c r="G12" s="315">
        <v>0.16200000000000001</v>
      </c>
      <c r="H12" s="11"/>
      <c r="I12" s="312"/>
    </row>
    <row r="13" spans="1:13" x14ac:dyDescent="0.25">
      <c r="A13" s="313" t="s">
        <v>363</v>
      </c>
      <c r="B13" s="314">
        <v>10988</v>
      </c>
      <c r="C13" s="314">
        <v>9738</v>
      </c>
      <c r="D13" s="315">
        <v>0.128</v>
      </c>
      <c r="E13" s="314">
        <v>40930</v>
      </c>
      <c r="F13" s="314">
        <v>34216</v>
      </c>
      <c r="G13" s="315">
        <v>0.19600000000000001</v>
      </c>
      <c r="H13" s="11"/>
      <c r="I13" s="312"/>
    </row>
    <row r="14" spans="1:13" x14ac:dyDescent="0.25">
      <c r="A14" s="309" t="s">
        <v>364</v>
      </c>
      <c r="B14" s="310">
        <v>2041</v>
      </c>
      <c r="C14" s="310">
        <v>1210</v>
      </c>
      <c r="D14" s="311">
        <v>0.68700000000000006</v>
      </c>
      <c r="E14" s="310">
        <v>5420</v>
      </c>
      <c r="F14" s="310">
        <v>5486</v>
      </c>
      <c r="G14" s="311">
        <v>-1.2E-2</v>
      </c>
      <c r="H14" s="11"/>
      <c r="I14" s="312"/>
    </row>
    <row r="15" spans="1:13" x14ac:dyDescent="0.25">
      <c r="A15" s="309" t="s">
        <v>365</v>
      </c>
      <c r="B15" s="310">
        <v>21</v>
      </c>
      <c r="C15" s="310">
        <v>23</v>
      </c>
      <c r="D15" s="311">
        <v>-8.6999999999999994E-2</v>
      </c>
      <c r="E15" s="310">
        <v>313</v>
      </c>
      <c r="F15" s="310">
        <v>613</v>
      </c>
      <c r="G15" s="311">
        <v>-0.48899999999999999</v>
      </c>
      <c r="H15" s="11"/>
      <c r="I15" s="312"/>
    </row>
    <row r="16" spans="1:13" x14ac:dyDescent="0.25">
      <c r="A16" s="313" t="s">
        <v>366</v>
      </c>
      <c r="B16" s="314">
        <v>2062</v>
      </c>
      <c r="C16" s="314">
        <v>1233</v>
      </c>
      <c r="D16" s="315">
        <v>0.67200000000000004</v>
      </c>
      <c r="E16" s="314">
        <v>5733</v>
      </c>
      <c r="F16" s="314">
        <v>6099</v>
      </c>
      <c r="G16" s="315">
        <v>-0.06</v>
      </c>
      <c r="H16" s="11"/>
      <c r="I16" s="312"/>
    </row>
    <row r="17" spans="1:9" x14ac:dyDescent="0.25">
      <c r="A17" s="309" t="s">
        <v>367</v>
      </c>
      <c r="B17" s="310">
        <v>-3941</v>
      </c>
      <c r="C17" s="310">
        <v>-3082</v>
      </c>
      <c r="D17" s="311">
        <v>0.27900000000000003</v>
      </c>
      <c r="E17" s="310">
        <v>-14216</v>
      </c>
      <c r="F17" s="310">
        <v>-12558</v>
      </c>
      <c r="G17" s="311">
        <v>0.13200000000000001</v>
      </c>
      <c r="H17" s="11"/>
      <c r="I17" s="312"/>
    </row>
    <row r="18" spans="1:9" x14ac:dyDescent="0.25">
      <c r="A18" s="309" t="s">
        <v>368</v>
      </c>
      <c r="B18" s="310">
        <v>-1533</v>
      </c>
      <c r="C18" s="310">
        <v>-1140</v>
      </c>
      <c r="D18" s="311">
        <v>0.34499999999999997</v>
      </c>
      <c r="E18" s="310">
        <v>-4511</v>
      </c>
      <c r="F18" s="310">
        <v>-3654</v>
      </c>
      <c r="G18" s="311">
        <v>0.23499999999999999</v>
      </c>
      <c r="H18" s="11"/>
      <c r="I18" s="312"/>
    </row>
    <row r="19" spans="1:9" x14ac:dyDescent="0.25">
      <c r="A19" s="309" t="s">
        <v>369</v>
      </c>
      <c r="B19" s="310">
        <v>-652</v>
      </c>
      <c r="C19" s="310">
        <v>-595</v>
      </c>
      <c r="D19" s="311">
        <v>9.6000000000000002E-2</v>
      </c>
      <c r="E19" s="310">
        <v>-2516</v>
      </c>
      <c r="F19" s="310">
        <v>-2235</v>
      </c>
      <c r="G19" s="311">
        <v>0.126</v>
      </c>
      <c r="H19" s="11"/>
      <c r="I19" s="312"/>
    </row>
    <row r="20" spans="1:9" x14ac:dyDescent="0.25">
      <c r="A20" s="309" t="s">
        <v>370</v>
      </c>
      <c r="B20" s="310">
        <v>-59</v>
      </c>
      <c r="C20" s="310">
        <v>-86</v>
      </c>
      <c r="D20" s="311">
        <v>-0.314</v>
      </c>
      <c r="E20" s="310">
        <v>-420</v>
      </c>
      <c r="F20" s="310">
        <v>-287</v>
      </c>
      <c r="G20" s="311">
        <v>0.46300000000000002</v>
      </c>
      <c r="H20" s="11"/>
      <c r="I20" s="312"/>
    </row>
    <row r="21" spans="1:9" x14ac:dyDescent="0.25">
      <c r="A21" s="309" t="s">
        <v>371</v>
      </c>
      <c r="B21" s="310">
        <v>316</v>
      </c>
      <c r="C21" s="310">
        <v>163</v>
      </c>
      <c r="D21" s="311">
        <v>0.93899999999999995</v>
      </c>
      <c r="E21" s="310">
        <v>751</v>
      </c>
      <c r="F21" s="310">
        <v>1119</v>
      </c>
      <c r="G21" s="311">
        <v>-0.32900000000000001</v>
      </c>
      <c r="H21" s="11"/>
      <c r="I21" s="312"/>
    </row>
    <row r="22" spans="1:9" x14ac:dyDescent="0.25">
      <c r="A22" s="313" t="s">
        <v>372</v>
      </c>
      <c r="B22" s="314">
        <v>7181</v>
      </c>
      <c r="C22" s="314">
        <v>6231</v>
      </c>
      <c r="D22" s="315">
        <v>0.152</v>
      </c>
      <c r="E22" s="314">
        <v>25751</v>
      </c>
      <c r="F22" s="314">
        <v>22700</v>
      </c>
      <c r="G22" s="315">
        <v>0.13400000000000001</v>
      </c>
      <c r="H22" s="11"/>
      <c r="I22" s="312"/>
    </row>
    <row r="23" spans="1:9" x14ac:dyDescent="0.25">
      <c r="A23" s="309" t="s">
        <v>373</v>
      </c>
      <c r="B23" s="310">
        <v>-171</v>
      </c>
      <c r="C23" s="310">
        <v>-810</v>
      </c>
      <c r="D23" s="311">
        <v>-0.78900000000000003</v>
      </c>
      <c r="E23" s="310">
        <v>-126</v>
      </c>
      <c r="F23" s="310">
        <v>-1694</v>
      </c>
      <c r="G23" s="311">
        <v>-0.92600000000000005</v>
      </c>
      <c r="H23" s="11"/>
      <c r="I23" s="312"/>
    </row>
    <row r="24" spans="1:9" x14ac:dyDescent="0.25">
      <c r="A24" s="309" t="s">
        <v>16</v>
      </c>
      <c r="B24" s="310">
        <v>-25</v>
      </c>
      <c r="C24" s="310">
        <v>-62</v>
      </c>
      <c r="D24" s="311">
        <v>-0.59699999999999998</v>
      </c>
      <c r="E24" s="310">
        <v>-191</v>
      </c>
      <c r="F24" s="310">
        <v>-270</v>
      </c>
      <c r="G24" s="311">
        <v>-0.29299999999999998</v>
      </c>
      <c r="H24" s="11"/>
      <c r="I24" s="312"/>
    </row>
    <row r="25" spans="1:9" ht="15.75" thickBot="1" x14ac:dyDescent="0.3">
      <c r="A25" s="417" t="s">
        <v>533</v>
      </c>
      <c r="B25" s="310">
        <v>0</v>
      </c>
      <c r="C25" s="310">
        <v>640</v>
      </c>
      <c r="D25" s="311" t="s">
        <v>4</v>
      </c>
      <c r="E25" s="310">
        <v>0</v>
      </c>
      <c r="F25" s="310">
        <v>640</v>
      </c>
      <c r="G25" s="311" t="s">
        <v>4</v>
      </c>
      <c r="H25" s="11"/>
      <c r="I25" s="312"/>
    </row>
    <row r="26" spans="1:9" x14ac:dyDescent="0.25">
      <c r="A26" s="323" t="s">
        <v>374</v>
      </c>
      <c r="B26" s="324">
        <v>6985</v>
      </c>
      <c r="C26" s="324">
        <v>5999</v>
      </c>
      <c r="D26" s="325">
        <v>0.16400000000000001</v>
      </c>
      <c r="E26" s="324">
        <v>25434</v>
      </c>
      <c r="F26" s="324">
        <v>21376</v>
      </c>
      <c r="G26" s="325">
        <v>0.19</v>
      </c>
      <c r="H26" s="11"/>
      <c r="I26" s="312"/>
    </row>
    <row r="27" spans="1:9" x14ac:dyDescent="0.25">
      <c r="A27" s="309" t="s">
        <v>375</v>
      </c>
      <c r="B27" s="310">
        <v>-1206</v>
      </c>
      <c r="C27" s="310">
        <v>-823</v>
      </c>
      <c r="D27" s="311">
        <v>0.46500000000000002</v>
      </c>
      <c r="E27" s="310">
        <v>-4202</v>
      </c>
      <c r="F27" s="310">
        <v>-3111</v>
      </c>
      <c r="G27" s="311">
        <v>0.35099999999999998</v>
      </c>
      <c r="H27" s="11"/>
      <c r="I27" s="312"/>
    </row>
    <row r="28" spans="1:9" x14ac:dyDescent="0.25">
      <c r="A28" s="313" t="s">
        <v>310</v>
      </c>
      <c r="B28" s="314">
        <v>5779</v>
      </c>
      <c r="C28" s="314">
        <v>5176</v>
      </c>
      <c r="D28" s="315">
        <v>0.11600000000000001</v>
      </c>
      <c r="E28" s="314">
        <v>21232</v>
      </c>
      <c r="F28" s="314">
        <v>18265</v>
      </c>
      <c r="G28" s="315">
        <v>0.16200000000000001</v>
      </c>
      <c r="H28" s="11"/>
    </row>
    <row r="29" spans="1:9" x14ac:dyDescent="0.25">
      <c r="B29" s="292"/>
      <c r="C29" s="292"/>
      <c r="D29" s="291"/>
    </row>
    <row r="30" spans="1:9" x14ac:dyDescent="0.25">
      <c r="B30" s="292"/>
      <c r="C30" s="292"/>
      <c r="D30" s="291"/>
    </row>
    <row r="31" spans="1:9" x14ac:dyDescent="0.25">
      <c r="A31" s="243" t="s">
        <v>174</v>
      </c>
      <c r="B31" s="308"/>
      <c r="C31" s="308"/>
      <c r="D31" s="308"/>
      <c r="E31" s="308"/>
      <c r="F31" s="308"/>
      <c r="G31" s="308"/>
    </row>
    <row r="32" spans="1:9" ht="15.75" thickBot="1" x14ac:dyDescent="0.3">
      <c r="A32" s="316" t="s">
        <v>0</v>
      </c>
      <c r="B32" s="245" t="s">
        <v>498</v>
      </c>
      <c r="C32" s="245" t="s">
        <v>499</v>
      </c>
      <c r="D32" s="246" t="s">
        <v>3</v>
      </c>
      <c r="E32" s="245" t="s">
        <v>500</v>
      </c>
      <c r="F32" s="245" t="s">
        <v>501</v>
      </c>
      <c r="G32" s="246" t="s">
        <v>3</v>
      </c>
    </row>
    <row r="33" spans="1:9" x14ac:dyDescent="0.25">
      <c r="A33" s="309" t="s">
        <v>376</v>
      </c>
      <c r="B33" s="310">
        <v>34755</v>
      </c>
      <c r="C33" s="310">
        <v>27950</v>
      </c>
      <c r="D33" s="311">
        <v>0.24299999999999999</v>
      </c>
      <c r="E33" s="310">
        <v>125822</v>
      </c>
      <c r="F33" s="310">
        <v>110826</v>
      </c>
      <c r="G33" s="311">
        <v>0.13500000000000001</v>
      </c>
      <c r="H33" s="291"/>
      <c r="I33" s="292"/>
    </row>
    <row r="34" spans="1:9" x14ac:dyDescent="0.25">
      <c r="A34" s="309" t="s">
        <v>377</v>
      </c>
      <c r="B34" s="310">
        <v>-5661</v>
      </c>
      <c r="C34" s="310">
        <v>-6354</v>
      </c>
      <c r="D34" s="311">
        <v>-0.109</v>
      </c>
      <c r="E34" s="310">
        <v>-18329</v>
      </c>
      <c r="F34" s="310">
        <v>-20602</v>
      </c>
      <c r="G34" s="311">
        <v>-0.11</v>
      </c>
      <c r="H34" s="291"/>
      <c r="I34" s="292"/>
    </row>
    <row r="35" spans="1:9" x14ac:dyDescent="0.25">
      <c r="A35" s="309" t="s">
        <v>378</v>
      </c>
      <c r="B35" s="310">
        <v>-11174</v>
      </c>
      <c r="C35" s="310">
        <v>-13913</v>
      </c>
      <c r="D35" s="311">
        <v>-0.19700000000000001</v>
      </c>
      <c r="E35" s="310">
        <v>-43594</v>
      </c>
      <c r="F35" s="310">
        <v>-48414</v>
      </c>
      <c r="G35" s="311">
        <v>-0.1</v>
      </c>
      <c r="H35" s="291"/>
      <c r="I35" s="292"/>
    </row>
    <row r="36" spans="1:9" x14ac:dyDescent="0.25">
      <c r="A36" s="309" t="s">
        <v>379</v>
      </c>
      <c r="B36" s="310">
        <v>40</v>
      </c>
      <c r="C36" s="310">
        <v>922</v>
      </c>
      <c r="D36" s="311">
        <v>-0.95699999999999996</v>
      </c>
      <c r="E36" s="310">
        <v>525</v>
      </c>
      <c r="F36" s="310">
        <v>1342</v>
      </c>
      <c r="G36" s="311">
        <v>-0.60899999999999999</v>
      </c>
      <c r="H36" s="291"/>
      <c r="I36" s="292"/>
    </row>
    <row r="37" spans="1:9" x14ac:dyDescent="0.25">
      <c r="A37" s="309" t="s">
        <v>380</v>
      </c>
      <c r="B37" s="310">
        <v>-3787</v>
      </c>
      <c r="C37" s="310">
        <v>-2409</v>
      </c>
      <c r="D37" s="311">
        <v>0.57199999999999995</v>
      </c>
      <c r="E37" s="310">
        <v>-12826</v>
      </c>
      <c r="F37" s="310">
        <v>-9888</v>
      </c>
      <c r="G37" s="311">
        <v>0.29699999999999999</v>
      </c>
      <c r="H37" s="291"/>
      <c r="I37" s="292"/>
    </row>
    <row r="38" spans="1:9" x14ac:dyDescent="0.25">
      <c r="A38" s="309" t="s">
        <v>320</v>
      </c>
      <c r="B38" s="310">
        <v>-2331</v>
      </c>
      <c r="C38" s="310">
        <v>-2468</v>
      </c>
      <c r="D38" s="311">
        <v>-5.6000000000000001E-2</v>
      </c>
      <c r="E38" s="310">
        <v>-12280</v>
      </c>
      <c r="F38" s="310">
        <v>-12905</v>
      </c>
      <c r="G38" s="311">
        <v>-4.8000000000000001E-2</v>
      </c>
      <c r="H38" s="291"/>
      <c r="I38" s="292"/>
    </row>
    <row r="39" spans="1:9" x14ac:dyDescent="0.25">
      <c r="A39" s="309" t="s">
        <v>238</v>
      </c>
      <c r="B39" s="310">
        <v>712</v>
      </c>
      <c r="C39" s="310">
        <v>898</v>
      </c>
      <c r="D39" s="311">
        <v>-0.20699999999999999</v>
      </c>
      <c r="E39" s="310">
        <v>4280</v>
      </c>
      <c r="F39" s="310">
        <v>6700</v>
      </c>
      <c r="G39" s="311">
        <v>-0.36099999999999999</v>
      </c>
      <c r="H39" s="291"/>
      <c r="I39" s="292"/>
    </row>
    <row r="40" spans="1:9" x14ac:dyDescent="0.25">
      <c r="A40" s="309" t="s">
        <v>381</v>
      </c>
      <c r="B40" s="310">
        <v>-56</v>
      </c>
      <c r="C40" s="310">
        <v>-1233</v>
      </c>
      <c r="D40" s="311">
        <v>-0.95499999999999996</v>
      </c>
      <c r="E40" s="310">
        <v>-2682</v>
      </c>
      <c r="F40" s="310">
        <v>-4238</v>
      </c>
      <c r="G40" s="311">
        <v>-0.36699999999999999</v>
      </c>
      <c r="H40" s="291"/>
      <c r="I40" s="292"/>
    </row>
    <row r="41" spans="1:9" x14ac:dyDescent="0.25">
      <c r="A41" s="309" t="s">
        <v>382</v>
      </c>
      <c r="B41" s="310">
        <v>-767</v>
      </c>
      <c r="C41" s="310">
        <v>-765</v>
      </c>
      <c r="D41" s="311">
        <v>3.0000000000000001E-3</v>
      </c>
      <c r="E41" s="310">
        <v>-3138</v>
      </c>
      <c r="F41" s="310">
        <v>-3557</v>
      </c>
      <c r="G41" s="311">
        <v>-0.11799999999999999</v>
      </c>
      <c r="H41" s="291"/>
      <c r="I41" s="292"/>
    </row>
    <row r="42" spans="1:9" x14ac:dyDescent="0.25">
      <c r="A42" s="313" t="s">
        <v>185</v>
      </c>
      <c r="B42" s="314">
        <v>11731</v>
      </c>
      <c r="C42" s="314">
        <v>2628</v>
      </c>
      <c r="D42" s="315" t="s">
        <v>4</v>
      </c>
      <c r="E42" s="314">
        <v>37778</v>
      </c>
      <c r="F42" s="314">
        <v>19264</v>
      </c>
      <c r="G42" s="315">
        <v>0.96099999999999997</v>
      </c>
      <c r="H42" s="291"/>
      <c r="I42" s="292"/>
    </row>
    <row r="43" spans="1:9" x14ac:dyDescent="0.25">
      <c r="A43" s="309" t="s">
        <v>322</v>
      </c>
      <c r="B43" s="310">
        <v>-161</v>
      </c>
      <c r="C43" s="310">
        <v>1663</v>
      </c>
      <c r="D43" s="311" t="s">
        <v>4</v>
      </c>
      <c r="E43" s="310">
        <v>-493</v>
      </c>
      <c r="F43" s="310">
        <v>1252</v>
      </c>
      <c r="G43" s="311" t="s">
        <v>4</v>
      </c>
      <c r="H43" s="291"/>
      <c r="I43" s="292"/>
    </row>
    <row r="44" spans="1:9" x14ac:dyDescent="0.25">
      <c r="A44" s="309" t="s">
        <v>323</v>
      </c>
      <c r="B44" s="310">
        <v>-476</v>
      </c>
      <c r="C44" s="310">
        <v>-358</v>
      </c>
      <c r="D44" s="311">
        <v>0.33</v>
      </c>
      <c r="E44" s="310">
        <v>-1710</v>
      </c>
      <c r="F44" s="310">
        <v>-1544</v>
      </c>
      <c r="G44" s="311">
        <v>0.108</v>
      </c>
      <c r="H44" s="291"/>
      <c r="I44" s="292"/>
    </row>
    <row r="45" spans="1:9" x14ac:dyDescent="0.25">
      <c r="A45" s="309" t="s">
        <v>383</v>
      </c>
      <c r="B45" s="310">
        <v>-898</v>
      </c>
      <c r="C45" s="310">
        <v>-5499</v>
      </c>
      <c r="D45" s="311">
        <v>-0.83699999999999997</v>
      </c>
      <c r="E45" s="310">
        <v>-12408</v>
      </c>
      <c r="F45" s="310">
        <v>-25623</v>
      </c>
      <c r="G45" s="311">
        <v>-0.51600000000000001</v>
      </c>
      <c r="H45" s="291"/>
      <c r="I45" s="292"/>
    </row>
    <row r="46" spans="1:9" x14ac:dyDescent="0.25">
      <c r="A46" s="309" t="s">
        <v>384</v>
      </c>
      <c r="B46" s="310">
        <v>230</v>
      </c>
      <c r="C46" s="310">
        <v>8381</v>
      </c>
      <c r="D46" s="311">
        <v>-0.97299999999999998</v>
      </c>
      <c r="E46" s="310">
        <v>10070</v>
      </c>
      <c r="F46" s="310">
        <v>34020</v>
      </c>
      <c r="G46" s="311">
        <v>-0.70399999999999996</v>
      </c>
      <c r="H46" s="291"/>
      <c r="I46" s="292"/>
    </row>
    <row r="47" spans="1:9" x14ac:dyDescent="0.25">
      <c r="A47" s="309" t="s">
        <v>385</v>
      </c>
      <c r="B47" s="310">
        <v>-3760</v>
      </c>
      <c r="C47" s="310">
        <v>1346</v>
      </c>
      <c r="D47" s="311" t="s">
        <v>4</v>
      </c>
      <c r="E47" s="310">
        <v>-15535</v>
      </c>
      <c r="F47" s="310">
        <v>2119</v>
      </c>
      <c r="G47" s="311" t="s">
        <v>4</v>
      </c>
      <c r="H47" s="291"/>
      <c r="I47" s="292"/>
    </row>
    <row r="48" spans="1:9" x14ac:dyDescent="0.25">
      <c r="A48" s="309" t="s">
        <v>386</v>
      </c>
      <c r="B48" s="310">
        <v>-23</v>
      </c>
      <c r="C48" s="310">
        <v>0</v>
      </c>
      <c r="D48" s="311" t="s">
        <v>4</v>
      </c>
      <c r="E48" s="310">
        <v>-658</v>
      </c>
      <c r="F48" s="310">
        <v>-24923</v>
      </c>
      <c r="G48" s="311">
        <v>-0.97399999999999998</v>
      </c>
      <c r="H48" s="291"/>
      <c r="I48" s="292"/>
    </row>
    <row r="49" spans="1:13" x14ac:dyDescent="0.25">
      <c r="A49" s="313" t="s">
        <v>284</v>
      </c>
      <c r="B49" s="314">
        <v>-5088</v>
      </c>
      <c r="C49" s="314">
        <v>5533</v>
      </c>
      <c r="D49" s="315" t="s">
        <v>4</v>
      </c>
      <c r="E49" s="314">
        <v>-20734</v>
      </c>
      <c r="F49" s="314">
        <v>-14699</v>
      </c>
      <c r="G49" s="315">
        <v>0.41099999999999998</v>
      </c>
      <c r="H49" s="291"/>
      <c r="I49" s="292"/>
    </row>
    <row r="50" spans="1:13" x14ac:dyDescent="0.25">
      <c r="A50" s="309" t="s">
        <v>387</v>
      </c>
      <c r="B50" s="310">
        <v>-7501</v>
      </c>
      <c r="C50" s="310">
        <v>-10013</v>
      </c>
      <c r="D50" s="311">
        <v>-0.251</v>
      </c>
      <c r="E50" s="310">
        <v>-15001</v>
      </c>
      <c r="F50" s="310">
        <v>-15013</v>
      </c>
      <c r="G50" s="311">
        <v>-1E-3</v>
      </c>
      <c r="H50" s="291"/>
      <c r="I50" s="292"/>
    </row>
    <row r="51" spans="1:13" x14ac:dyDescent="0.25">
      <c r="A51" s="309" t="s">
        <v>350</v>
      </c>
      <c r="B51" s="310">
        <v>0</v>
      </c>
      <c r="C51" s="310">
        <v>0</v>
      </c>
      <c r="D51" s="311" t="s">
        <v>4</v>
      </c>
      <c r="E51" s="310">
        <v>0</v>
      </c>
      <c r="F51" s="310">
        <v>-824</v>
      </c>
      <c r="G51" s="311" t="s">
        <v>4</v>
      </c>
      <c r="H51" s="291"/>
      <c r="I51" s="292"/>
    </row>
    <row r="52" spans="1:13" ht="15.75" thickBot="1" x14ac:dyDescent="0.3">
      <c r="A52" s="317" t="s">
        <v>388</v>
      </c>
      <c r="B52" s="310">
        <v>0</v>
      </c>
      <c r="C52" s="310">
        <v>0</v>
      </c>
      <c r="D52" s="311" t="s">
        <v>4</v>
      </c>
      <c r="E52" s="310">
        <v>0</v>
      </c>
      <c r="F52" s="310">
        <v>18647</v>
      </c>
      <c r="G52" s="311" t="s">
        <v>4</v>
      </c>
      <c r="H52" s="291"/>
      <c r="I52" s="292"/>
    </row>
    <row r="53" spans="1:13" x14ac:dyDescent="0.25">
      <c r="A53" s="309" t="s">
        <v>286</v>
      </c>
      <c r="B53" s="310">
        <v>-202</v>
      </c>
      <c r="C53" s="310">
        <v>-281</v>
      </c>
      <c r="D53" s="311">
        <v>-0.28100000000000003</v>
      </c>
      <c r="E53" s="310">
        <v>-918</v>
      </c>
      <c r="F53" s="310">
        <v>-1231</v>
      </c>
      <c r="G53" s="311">
        <v>-0.254</v>
      </c>
      <c r="H53" s="291"/>
      <c r="I53" s="292"/>
    </row>
    <row r="54" spans="1:13" x14ac:dyDescent="0.25">
      <c r="A54" s="313" t="s">
        <v>199</v>
      </c>
      <c r="B54" s="314">
        <v>-7703</v>
      </c>
      <c r="C54" s="314">
        <v>-10294</v>
      </c>
      <c r="D54" s="315">
        <v>-0.252</v>
      </c>
      <c r="E54" s="314">
        <v>-15919</v>
      </c>
      <c r="F54" s="314">
        <v>1579</v>
      </c>
      <c r="G54" s="315" t="s">
        <v>4</v>
      </c>
      <c r="H54" s="291"/>
      <c r="I54" s="292"/>
    </row>
    <row r="55" spans="1:13" x14ac:dyDescent="0.25">
      <c r="A55" s="309" t="s">
        <v>201</v>
      </c>
      <c r="B55" s="310">
        <v>-35</v>
      </c>
      <c r="C55" s="310">
        <v>-21</v>
      </c>
      <c r="D55" s="311">
        <v>0.66700000000000004</v>
      </c>
      <c r="E55" s="310">
        <v>-115</v>
      </c>
      <c r="F55" s="310">
        <v>-525</v>
      </c>
      <c r="G55" s="311">
        <v>-0.78100000000000003</v>
      </c>
      <c r="H55" s="291"/>
      <c r="I55" s="292"/>
    </row>
    <row r="56" spans="1:13" x14ac:dyDescent="0.25">
      <c r="A56" s="313" t="s">
        <v>253</v>
      </c>
      <c r="B56" s="314">
        <v>-1095</v>
      </c>
      <c r="C56" s="314">
        <v>-2154</v>
      </c>
      <c r="D56" s="315">
        <v>-0.49199999999999999</v>
      </c>
      <c r="E56" s="314">
        <v>1010</v>
      </c>
      <c r="F56" s="314">
        <v>5619</v>
      </c>
      <c r="G56" s="315">
        <v>-0.82</v>
      </c>
      <c r="H56" s="291"/>
      <c r="I56" s="292"/>
    </row>
    <row r="57" spans="1:13" x14ac:dyDescent="0.25">
      <c r="A57" s="313" t="s">
        <v>287</v>
      </c>
      <c r="B57" s="314">
        <v>13286</v>
      </c>
      <c r="C57" s="314">
        <v>13335</v>
      </c>
      <c r="D57" s="315">
        <v>-4.0000000000000001E-3</v>
      </c>
      <c r="E57" s="314">
        <v>11181</v>
      </c>
      <c r="F57" s="314">
        <v>5562</v>
      </c>
      <c r="G57" s="315" t="s">
        <v>4</v>
      </c>
      <c r="H57" s="291"/>
      <c r="I57" s="292"/>
    </row>
    <row r="58" spans="1:13" x14ac:dyDescent="0.25">
      <c r="A58" s="313" t="s">
        <v>288</v>
      </c>
      <c r="B58" s="314">
        <v>12191</v>
      </c>
      <c r="C58" s="314">
        <v>11181</v>
      </c>
      <c r="D58" s="315">
        <v>0.09</v>
      </c>
      <c r="E58" s="314">
        <v>12191</v>
      </c>
      <c r="F58" s="314">
        <v>11181</v>
      </c>
      <c r="G58" s="315">
        <v>0.09</v>
      </c>
      <c r="H58" s="291"/>
      <c r="I58" s="292"/>
    </row>
    <row r="59" spans="1:13" x14ac:dyDescent="0.25">
      <c r="B59" s="279"/>
      <c r="C59" s="279"/>
      <c r="E59" s="279"/>
      <c r="F59" s="279"/>
    </row>
    <row r="60" spans="1:13" x14ac:dyDescent="0.25">
      <c r="B60" s="279"/>
      <c r="C60" s="279"/>
      <c r="E60" s="279"/>
      <c r="F60" s="279"/>
      <c r="G60" s="312"/>
      <c r="H60" s="312"/>
    </row>
    <row r="61" spans="1:13" x14ac:dyDescent="0.25">
      <c r="A61" s="243" t="s">
        <v>205</v>
      </c>
      <c r="B61" s="308"/>
      <c r="C61" s="308"/>
      <c r="D61" s="308"/>
      <c r="E61" s="308"/>
      <c r="F61" s="308"/>
      <c r="G61" s="312"/>
      <c r="H61" s="312"/>
    </row>
    <row r="62" spans="1:13" x14ac:dyDescent="0.25">
      <c r="A62" s="318" t="s">
        <v>0</v>
      </c>
      <c r="B62" s="319" t="s">
        <v>497</v>
      </c>
      <c r="C62" s="319" t="s">
        <v>138</v>
      </c>
      <c r="D62" s="320" t="s">
        <v>3</v>
      </c>
      <c r="E62" s="319" t="s">
        <v>98</v>
      </c>
      <c r="F62" s="320" t="s">
        <v>3</v>
      </c>
    </row>
    <row r="63" spans="1:13" x14ac:dyDescent="0.25">
      <c r="A63" s="309" t="s">
        <v>289</v>
      </c>
      <c r="B63" s="310">
        <v>12191</v>
      </c>
      <c r="C63" s="310">
        <v>13286</v>
      </c>
      <c r="D63" s="311">
        <v>-8.2000000000000003E-2</v>
      </c>
      <c r="E63" s="310">
        <v>11181</v>
      </c>
      <c r="F63" s="311">
        <v>0.09</v>
      </c>
      <c r="G63" s="291"/>
      <c r="H63" s="321"/>
      <c r="I63" s="418"/>
      <c r="J63" s="321"/>
      <c r="K63" s="418"/>
      <c r="L63" s="11"/>
      <c r="M63" s="11"/>
    </row>
    <row r="64" spans="1:13" x14ac:dyDescent="0.25">
      <c r="A64" s="309" t="s">
        <v>389</v>
      </c>
      <c r="B64" s="310">
        <v>45584</v>
      </c>
      <c r="C64" s="310">
        <v>40680</v>
      </c>
      <c r="D64" s="311">
        <v>0.121</v>
      </c>
      <c r="E64" s="310">
        <v>28273</v>
      </c>
      <c r="F64" s="311">
        <v>0.61199999999999999</v>
      </c>
      <c r="G64" s="291"/>
      <c r="H64" s="321"/>
      <c r="I64" s="418"/>
      <c r="J64" s="321"/>
      <c r="K64" s="418"/>
      <c r="L64" s="11"/>
      <c r="M64" s="11"/>
    </row>
    <row r="65" spans="1:13" x14ac:dyDescent="0.25">
      <c r="A65" s="309" t="s">
        <v>390</v>
      </c>
      <c r="B65" s="310">
        <v>26700</v>
      </c>
      <c r="C65" s="310">
        <v>25784</v>
      </c>
      <c r="D65" s="311">
        <v>3.5999999999999997E-2</v>
      </c>
      <c r="E65" s="310">
        <v>32868</v>
      </c>
      <c r="F65" s="311">
        <v>-0.188</v>
      </c>
      <c r="G65" s="291"/>
      <c r="H65" s="321"/>
      <c r="I65" s="418"/>
      <c r="J65" s="321"/>
      <c r="K65" s="418"/>
      <c r="L65" s="11"/>
      <c r="M65" s="11"/>
    </row>
    <row r="66" spans="1:13" x14ac:dyDescent="0.25">
      <c r="A66" s="309" t="s">
        <v>391</v>
      </c>
      <c r="B66" s="310">
        <v>57762</v>
      </c>
      <c r="C66" s="310">
        <v>58844</v>
      </c>
      <c r="D66" s="311">
        <v>-1.7999999999999999E-2</v>
      </c>
      <c r="E66" s="310">
        <v>50923</v>
      </c>
      <c r="F66" s="311">
        <v>0.13400000000000001</v>
      </c>
      <c r="G66" s="291"/>
      <c r="H66" s="321"/>
      <c r="I66" s="418"/>
      <c r="J66" s="321"/>
      <c r="K66" s="418"/>
      <c r="L66" s="11"/>
      <c r="M66" s="11"/>
    </row>
    <row r="67" spans="1:13" x14ac:dyDescent="0.25">
      <c r="A67" s="309" t="s">
        <v>392</v>
      </c>
      <c r="B67" s="310">
        <v>24383</v>
      </c>
      <c r="C67" s="310">
        <v>19005</v>
      </c>
      <c r="D67" s="311">
        <v>0.28299999999999997</v>
      </c>
      <c r="E67" s="310">
        <v>19199</v>
      </c>
      <c r="F67" s="311">
        <v>0.27</v>
      </c>
      <c r="G67" s="291"/>
      <c r="H67" s="321"/>
      <c r="I67" s="418"/>
      <c r="J67" s="321"/>
      <c r="K67" s="418"/>
      <c r="L67" s="11"/>
      <c r="M67" s="11"/>
    </row>
    <row r="68" spans="1:13" x14ac:dyDescent="0.25">
      <c r="A68" s="309" t="s">
        <v>393</v>
      </c>
      <c r="B68" s="310">
        <v>15827</v>
      </c>
      <c r="C68" s="310">
        <v>15300</v>
      </c>
      <c r="D68" s="311">
        <v>3.4000000000000002E-2</v>
      </c>
      <c r="E68" s="310">
        <v>15524</v>
      </c>
      <c r="F68" s="311">
        <v>0.02</v>
      </c>
      <c r="G68" s="291"/>
      <c r="H68" s="321"/>
      <c r="I68" s="418"/>
      <c r="J68" s="321"/>
      <c r="K68" s="418"/>
      <c r="L68" s="11"/>
      <c r="M68" s="11"/>
    </row>
    <row r="69" spans="1:13" x14ac:dyDescent="0.25">
      <c r="A69" s="309" t="s">
        <v>295</v>
      </c>
      <c r="B69" s="310">
        <v>13063</v>
      </c>
      <c r="C69" s="310">
        <v>13063</v>
      </c>
      <c r="D69" s="311" t="s">
        <v>4</v>
      </c>
      <c r="E69" s="310">
        <v>13063</v>
      </c>
      <c r="F69" s="311" t="s">
        <v>4</v>
      </c>
      <c r="G69" s="291"/>
      <c r="H69" s="321"/>
      <c r="I69" s="418"/>
      <c r="J69" s="321"/>
      <c r="K69" s="418"/>
      <c r="L69" s="11"/>
      <c r="M69" s="11"/>
    </row>
    <row r="70" spans="1:13" x14ac:dyDescent="0.25">
      <c r="A70" s="309" t="s">
        <v>394</v>
      </c>
      <c r="B70" s="310">
        <v>4870</v>
      </c>
      <c r="C70" s="310">
        <v>4816</v>
      </c>
      <c r="D70" s="311">
        <v>1.0999999999999999E-2</v>
      </c>
      <c r="E70" s="310">
        <v>4720</v>
      </c>
      <c r="F70" s="311">
        <v>3.2000000000000001E-2</v>
      </c>
      <c r="G70" s="291"/>
      <c r="H70" s="321"/>
      <c r="I70" s="418"/>
      <c r="J70" s="321"/>
      <c r="K70" s="418"/>
      <c r="L70" s="11"/>
      <c r="M70" s="11"/>
    </row>
    <row r="71" spans="1:13" x14ac:dyDescent="0.25">
      <c r="A71" s="309" t="s">
        <v>395</v>
      </c>
      <c r="B71" s="310">
        <v>4899</v>
      </c>
      <c r="C71" s="310">
        <v>4862</v>
      </c>
      <c r="D71" s="311">
        <v>8.0000000000000002E-3</v>
      </c>
      <c r="E71" s="310">
        <v>4628</v>
      </c>
      <c r="F71" s="311">
        <v>5.8999999999999997E-2</v>
      </c>
      <c r="G71" s="291"/>
      <c r="H71" s="321"/>
      <c r="I71" s="418"/>
      <c r="J71" s="321"/>
      <c r="K71" s="418"/>
      <c r="L71" s="11"/>
      <c r="M71" s="11"/>
    </row>
    <row r="72" spans="1:13" x14ac:dyDescent="0.25">
      <c r="A72" s="309" t="s">
        <v>396</v>
      </c>
      <c r="B72" s="310">
        <v>9473</v>
      </c>
      <c r="C72" s="310">
        <v>12725</v>
      </c>
      <c r="D72" s="311">
        <v>-0.25600000000000001</v>
      </c>
      <c r="E72" s="310">
        <v>8426</v>
      </c>
      <c r="F72" s="311">
        <v>0.124</v>
      </c>
      <c r="G72" s="291"/>
      <c r="H72" s="321"/>
      <c r="I72" s="418"/>
      <c r="J72" s="321"/>
      <c r="K72" s="418"/>
      <c r="L72" s="11"/>
      <c r="M72" s="11"/>
    </row>
    <row r="73" spans="1:13" x14ac:dyDescent="0.25">
      <c r="A73" s="313" t="s">
        <v>260</v>
      </c>
      <c r="B73" s="314">
        <v>214752</v>
      </c>
      <c r="C73" s="314">
        <v>208365</v>
      </c>
      <c r="D73" s="315">
        <v>3.1E-2</v>
      </c>
      <c r="E73" s="314">
        <v>188805</v>
      </c>
      <c r="F73" s="315">
        <v>0.13700000000000001</v>
      </c>
      <c r="G73" s="291"/>
      <c r="H73" s="321"/>
      <c r="I73" s="418"/>
      <c r="J73" s="321"/>
      <c r="K73" s="418"/>
      <c r="L73" s="11"/>
      <c r="M73" s="11"/>
    </row>
    <row r="74" spans="1:13" x14ac:dyDescent="0.25">
      <c r="A74" s="309" t="s">
        <v>397</v>
      </c>
      <c r="B74" s="310">
        <v>70858</v>
      </c>
      <c r="C74" s="310">
        <v>62792</v>
      </c>
      <c r="D74" s="311">
        <v>0.128</v>
      </c>
      <c r="E74" s="310">
        <v>59332</v>
      </c>
      <c r="F74" s="311">
        <v>0.19400000000000001</v>
      </c>
      <c r="G74" s="291"/>
      <c r="H74" s="321"/>
      <c r="I74" s="418"/>
      <c r="J74" s="321"/>
      <c r="K74" s="418"/>
      <c r="L74" s="11"/>
      <c r="M74" s="11"/>
    </row>
    <row r="75" spans="1:13" x14ac:dyDescent="0.25">
      <c r="A75" s="309" t="s">
        <v>398</v>
      </c>
      <c r="B75" s="310">
        <v>34135</v>
      </c>
      <c r="C75" s="310">
        <v>35072</v>
      </c>
      <c r="D75" s="311">
        <v>-2.7E-2</v>
      </c>
      <c r="E75" s="310">
        <v>22696</v>
      </c>
      <c r="F75" s="311">
        <v>0.504</v>
      </c>
      <c r="G75" s="291"/>
      <c r="H75" s="321"/>
      <c r="I75" s="418"/>
      <c r="J75" s="321"/>
      <c r="K75" s="418"/>
      <c r="L75" s="11"/>
      <c r="M75" s="11"/>
    </row>
    <row r="76" spans="1:13" x14ac:dyDescent="0.25">
      <c r="A76" s="309" t="s">
        <v>399</v>
      </c>
      <c r="B76" s="310">
        <v>219</v>
      </c>
      <c r="C76" s="310">
        <v>307</v>
      </c>
      <c r="D76" s="311">
        <v>-0.28699999999999998</v>
      </c>
      <c r="E76" s="310">
        <v>75</v>
      </c>
      <c r="F76" s="311" t="s">
        <v>4</v>
      </c>
      <c r="G76" s="291"/>
      <c r="H76" s="321"/>
      <c r="I76" s="418"/>
      <c r="J76" s="321"/>
      <c r="K76" s="418"/>
      <c r="L76" s="11"/>
      <c r="M76" s="11"/>
    </row>
    <row r="77" spans="1:13" x14ac:dyDescent="0.25">
      <c r="A77" s="309" t="s">
        <v>400</v>
      </c>
      <c r="B77" s="310">
        <v>4902</v>
      </c>
      <c r="C77" s="310">
        <v>4864</v>
      </c>
      <c r="D77" s="311">
        <v>8.0000000000000002E-3</v>
      </c>
      <c r="E77" s="310">
        <v>4628</v>
      </c>
      <c r="F77" s="311">
        <v>5.8999999999999997E-2</v>
      </c>
      <c r="G77" s="291"/>
      <c r="H77" s="321"/>
      <c r="I77" s="418"/>
      <c r="J77" s="321"/>
      <c r="K77" s="418"/>
      <c r="L77" s="11"/>
      <c r="M77" s="11"/>
    </row>
    <row r="78" spans="1:13" x14ac:dyDescent="0.25">
      <c r="A78" s="309" t="s">
        <v>333</v>
      </c>
      <c r="B78" s="310">
        <v>18921</v>
      </c>
      <c r="C78" s="310">
        <v>17641</v>
      </c>
      <c r="D78" s="311">
        <v>7.2999999999999995E-2</v>
      </c>
      <c r="E78" s="310">
        <v>17840</v>
      </c>
      <c r="F78" s="311">
        <v>6.0999999999999999E-2</v>
      </c>
      <c r="G78" s="291"/>
      <c r="H78" s="321"/>
      <c r="I78" s="418"/>
      <c r="J78" s="321"/>
      <c r="K78" s="418"/>
      <c r="L78" s="11"/>
      <c r="M78" s="11"/>
    </row>
    <row r="79" spans="1:13" x14ac:dyDescent="0.25">
      <c r="A79" s="313" t="s">
        <v>265</v>
      </c>
      <c r="B79" s="314">
        <v>129035</v>
      </c>
      <c r="C79" s="314">
        <v>120676</v>
      </c>
      <c r="D79" s="315">
        <v>6.9000000000000006E-2</v>
      </c>
      <c r="E79" s="314">
        <v>104571</v>
      </c>
      <c r="F79" s="315">
        <v>0.23400000000000001</v>
      </c>
      <c r="G79" s="291"/>
      <c r="H79" s="321"/>
      <c r="I79" s="418"/>
      <c r="J79" s="321"/>
      <c r="K79" s="418"/>
      <c r="L79" s="11"/>
      <c r="M79" s="11"/>
    </row>
    <row r="80" spans="1:13" x14ac:dyDescent="0.25">
      <c r="A80" s="313" t="s">
        <v>268</v>
      </c>
      <c r="B80" s="314">
        <v>85717</v>
      </c>
      <c r="C80" s="314">
        <v>87689</v>
      </c>
      <c r="D80" s="315">
        <v>-2.1999999999999999E-2</v>
      </c>
      <c r="E80" s="314">
        <v>84234</v>
      </c>
      <c r="F80" s="315">
        <v>1.7999999999999999E-2</v>
      </c>
      <c r="G80" s="291"/>
      <c r="H80" s="321"/>
      <c r="I80" s="418"/>
      <c r="J80" s="321"/>
      <c r="K80" s="418"/>
      <c r="L80" s="11"/>
      <c r="M80" s="11"/>
    </row>
    <row r="81" spans="2:5" x14ac:dyDescent="0.25">
      <c r="B81" s="279"/>
      <c r="C81" s="279"/>
      <c r="E81" s="279"/>
    </row>
    <row r="82" spans="2:5" x14ac:dyDescent="0.25">
      <c r="B82" s="279"/>
      <c r="C82" s="279"/>
      <c r="D82" s="279"/>
      <c r="E82" s="279"/>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253D0-87AB-439D-8FC6-E3EB080454DD}">
  <sheetPr>
    <tabColor rgb="FF7B2038"/>
  </sheetPr>
  <dimension ref="A1:J75"/>
  <sheetViews>
    <sheetView showGridLines="0" zoomScale="80" zoomScaleNormal="80" workbookViewId="0">
      <pane ySplit="3" topLeftCell="A4" activePane="bottomLeft" state="frozen"/>
      <selection pane="bottomLeft"/>
    </sheetView>
  </sheetViews>
  <sheetFormatPr defaultColWidth="8.85546875" defaultRowHeight="15" x14ac:dyDescent="0.25"/>
  <cols>
    <col min="1" max="1" width="47.5703125" style="271" customWidth="1"/>
    <col min="2" max="2" width="10.28515625" style="271" customWidth="1"/>
    <col min="3" max="3" width="10.85546875" style="271" bestFit="1" customWidth="1"/>
    <col min="4" max="4" width="9.28515625" style="271" bestFit="1" customWidth="1"/>
    <col min="5" max="6" width="10.7109375" style="271" bestFit="1" customWidth="1"/>
    <col min="7" max="7" width="9.28515625" bestFit="1" customWidth="1"/>
    <col min="8" max="8" width="10" bestFit="1" customWidth="1"/>
    <col min="10" max="11" width="10" style="271" bestFit="1" customWidth="1"/>
    <col min="12" max="12" width="8.85546875" style="271"/>
    <col min="13" max="13" width="10" style="271" bestFit="1" customWidth="1"/>
    <col min="14" max="14" width="9.5703125" style="271" bestFit="1" customWidth="1"/>
    <col min="15" max="16384" width="8.85546875" style="271"/>
  </cols>
  <sheetData>
    <row r="1" spans="1:9" s="236" customFormat="1" x14ac:dyDescent="0.25">
      <c r="A1" s="1" t="s">
        <v>2</v>
      </c>
      <c r="B1" s="233"/>
      <c r="C1" s="233"/>
      <c r="D1" s="234"/>
      <c r="G1"/>
      <c r="H1"/>
      <c r="I1"/>
    </row>
    <row r="2" spans="1:9" s="236" customFormat="1" x14ac:dyDescent="0.25">
      <c r="A2" s="1" t="s">
        <v>401</v>
      </c>
      <c r="B2" s="233"/>
      <c r="C2" s="233"/>
      <c r="D2" s="234"/>
      <c r="G2"/>
      <c r="H2"/>
      <c r="I2"/>
    </row>
    <row r="3" spans="1:9" s="236" customFormat="1" x14ac:dyDescent="0.25">
      <c r="A3" s="237" t="s">
        <v>0</v>
      </c>
      <c r="B3" s="238"/>
      <c r="C3" s="238"/>
      <c r="D3" s="239"/>
      <c r="G3"/>
      <c r="H3"/>
      <c r="I3"/>
    </row>
    <row r="5" spans="1:9" x14ac:dyDescent="0.25">
      <c r="A5" s="243" t="s">
        <v>145</v>
      </c>
      <c r="B5" s="308"/>
      <c r="C5" s="308"/>
      <c r="D5" s="308"/>
      <c r="E5" s="308"/>
      <c r="F5" s="308"/>
      <c r="G5" s="308"/>
    </row>
    <row r="6" spans="1:9" ht="12.75" thickBot="1" x14ac:dyDescent="0.25">
      <c r="A6" s="244" t="s">
        <v>0</v>
      </c>
      <c r="B6" s="245" t="s">
        <v>498</v>
      </c>
      <c r="C6" s="245" t="s">
        <v>499</v>
      </c>
      <c r="D6" s="246" t="s">
        <v>3</v>
      </c>
      <c r="E6" s="245" t="s">
        <v>500</v>
      </c>
      <c r="F6" s="245" t="s">
        <v>501</v>
      </c>
      <c r="G6" s="246" t="s">
        <v>3</v>
      </c>
      <c r="H6" s="271"/>
      <c r="I6" s="271"/>
    </row>
    <row r="7" spans="1:9" ht="12" x14ac:dyDescent="0.2">
      <c r="A7" s="309" t="s">
        <v>357</v>
      </c>
      <c r="B7" s="310">
        <v>16935</v>
      </c>
      <c r="C7" s="310">
        <v>12228</v>
      </c>
      <c r="D7" s="311">
        <v>0.38500000000000001</v>
      </c>
      <c r="E7" s="310">
        <v>80093</v>
      </c>
      <c r="F7" s="310">
        <v>71161</v>
      </c>
      <c r="G7" s="311">
        <v>0.126</v>
      </c>
      <c r="H7" s="291"/>
      <c r="I7" s="271"/>
    </row>
    <row r="8" spans="1:9" ht="12" x14ac:dyDescent="0.2">
      <c r="A8" s="309" t="s">
        <v>358</v>
      </c>
      <c r="B8" s="310">
        <v>20206</v>
      </c>
      <c r="C8" s="310">
        <v>18507</v>
      </c>
      <c r="D8" s="311">
        <v>9.1999999999999998E-2</v>
      </c>
      <c r="E8" s="310">
        <v>75791</v>
      </c>
      <c r="F8" s="310">
        <v>72840</v>
      </c>
      <c r="G8" s="311">
        <v>4.1000000000000002E-2</v>
      </c>
      <c r="H8" s="291"/>
      <c r="I8" s="271"/>
    </row>
    <row r="9" spans="1:9" ht="12" x14ac:dyDescent="0.2">
      <c r="A9" s="313" t="s">
        <v>359</v>
      </c>
      <c r="B9" s="314">
        <v>19955</v>
      </c>
      <c r="C9" s="314">
        <v>18297</v>
      </c>
      <c r="D9" s="315">
        <v>9.0999999999999998E-2</v>
      </c>
      <c r="E9" s="314">
        <v>74840</v>
      </c>
      <c r="F9" s="314">
        <v>72381</v>
      </c>
      <c r="G9" s="315">
        <v>3.4000000000000002E-2</v>
      </c>
      <c r="H9" s="291"/>
      <c r="I9" s="271"/>
    </row>
    <row r="10" spans="1:9" ht="12" x14ac:dyDescent="0.2">
      <c r="A10" s="309" t="s">
        <v>360</v>
      </c>
      <c r="B10" s="310">
        <v>-16249</v>
      </c>
      <c r="C10" s="310">
        <v>-14954</v>
      </c>
      <c r="D10" s="311">
        <v>8.6999999999999994E-2</v>
      </c>
      <c r="E10" s="310">
        <v>-60644</v>
      </c>
      <c r="F10" s="310">
        <v>-57471</v>
      </c>
      <c r="G10" s="311">
        <v>5.5E-2</v>
      </c>
      <c r="H10" s="291"/>
      <c r="I10" s="271"/>
    </row>
    <row r="11" spans="1:9" ht="12" x14ac:dyDescent="0.2">
      <c r="A11" s="313" t="s">
        <v>361</v>
      </c>
      <c r="B11" s="314">
        <v>-16331</v>
      </c>
      <c r="C11" s="314">
        <v>-14832</v>
      </c>
      <c r="D11" s="315">
        <v>0.10100000000000001</v>
      </c>
      <c r="E11" s="314">
        <v>-60588</v>
      </c>
      <c r="F11" s="314">
        <v>-57409</v>
      </c>
      <c r="G11" s="315">
        <v>5.5E-2</v>
      </c>
      <c r="H11" s="291"/>
      <c r="I11" s="271"/>
    </row>
    <row r="12" spans="1:9" ht="12" x14ac:dyDescent="0.2">
      <c r="A12" s="313" t="s">
        <v>362</v>
      </c>
      <c r="B12" s="314">
        <v>-976</v>
      </c>
      <c r="C12" s="314">
        <v>-993</v>
      </c>
      <c r="D12" s="315">
        <v>-1.7000000000000001E-2</v>
      </c>
      <c r="E12" s="314">
        <v>-3624</v>
      </c>
      <c r="F12" s="314">
        <v>-3415</v>
      </c>
      <c r="G12" s="315">
        <v>6.0999999999999999E-2</v>
      </c>
      <c r="H12" s="291"/>
      <c r="I12" s="271"/>
    </row>
    <row r="13" spans="1:9" ht="12" x14ac:dyDescent="0.2">
      <c r="A13" s="313" t="s">
        <v>363</v>
      </c>
      <c r="B13" s="314">
        <v>2648</v>
      </c>
      <c r="C13" s="314">
        <v>2472</v>
      </c>
      <c r="D13" s="315">
        <v>7.0999999999999994E-2</v>
      </c>
      <c r="E13" s="314">
        <v>10628</v>
      </c>
      <c r="F13" s="314">
        <v>11557</v>
      </c>
      <c r="G13" s="315">
        <v>-0.08</v>
      </c>
      <c r="H13" s="291"/>
      <c r="I13" s="271"/>
    </row>
    <row r="14" spans="1:9" ht="12" x14ac:dyDescent="0.2">
      <c r="A14" s="309" t="s">
        <v>364</v>
      </c>
      <c r="B14" s="310">
        <v>1015</v>
      </c>
      <c r="C14" s="310">
        <v>782</v>
      </c>
      <c r="D14" s="311">
        <v>0.29799999999999999</v>
      </c>
      <c r="E14" s="310">
        <v>3779</v>
      </c>
      <c r="F14" s="310">
        <v>2930</v>
      </c>
      <c r="G14" s="311">
        <v>0.28999999999999998</v>
      </c>
      <c r="H14" s="291"/>
      <c r="I14" s="271"/>
    </row>
    <row r="15" spans="1:9" ht="12" x14ac:dyDescent="0.2">
      <c r="A15" s="309" t="s">
        <v>365</v>
      </c>
      <c r="B15" s="310">
        <v>33</v>
      </c>
      <c r="C15" s="310">
        <v>21</v>
      </c>
      <c r="D15" s="311">
        <v>0.57099999999999995</v>
      </c>
      <c r="E15" s="310">
        <v>115</v>
      </c>
      <c r="F15" s="310">
        <v>24</v>
      </c>
      <c r="G15" s="311" t="s">
        <v>4</v>
      </c>
      <c r="H15" s="322"/>
      <c r="I15" s="271"/>
    </row>
    <row r="16" spans="1:9" ht="12" x14ac:dyDescent="0.2">
      <c r="A16" s="313" t="s">
        <v>366</v>
      </c>
      <c r="B16" s="314">
        <v>1048</v>
      </c>
      <c r="C16" s="314">
        <v>803</v>
      </c>
      <c r="D16" s="315">
        <v>0.30499999999999999</v>
      </c>
      <c r="E16" s="314">
        <v>3894</v>
      </c>
      <c r="F16" s="314">
        <v>2954</v>
      </c>
      <c r="G16" s="315">
        <v>0.318</v>
      </c>
      <c r="H16" s="291"/>
      <c r="I16" s="271"/>
    </row>
    <row r="17" spans="1:9" ht="12" x14ac:dyDescent="0.2">
      <c r="A17" s="309" t="s">
        <v>367</v>
      </c>
      <c r="B17" s="310">
        <v>-1487</v>
      </c>
      <c r="C17" s="310">
        <v>-1508</v>
      </c>
      <c r="D17" s="311">
        <v>-1.4E-2</v>
      </c>
      <c r="E17" s="310">
        <v>-5970</v>
      </c>
      <c r="F17" s="310">
        <v>-5769</v>
      </c>
      <c r="G17" s="311">
        <v>3.5000000000000003E-2</v>
      </c>
      <c r="H17" s="291"/>
      <c r="I17" s="271"/>
    </row>
    <row r="18" spans="1:9" ht="12" x14ac:dyDescent="0.2">
      <c r="A18" s="309" t="s">
        <v>368</v>
      </c>
      <c r="B18" s="310">
        <v>-598</v>
      </c>
      <c r="C18" s="310">
        <v>-483</v>
      </c>
      <c r="D18" s="311">
        <v>0.23799999999999999</v>
      </c>
      <c r="E18" s="310">
        <v>-1931</v>
      </c>
      <c r="F18" s="310">
        <v>-1645</v>
      </c>
      <c r="G18" s="311">
        <v>0.17399999999999999</v>
      </c>
      <c r="H18" s="291"/>
      <c r="I18" s="271"/>
    </row>
    <row r="19" spans="1:9" ht="12" x14ac:dyDescent="0.2">
      <c r="A19" s="309" t="s">
        <v>369</v>
      </c>
      <c r="B19" s="310">
        <v>-578</v>
      </c>
      <c r="C19" s="310">
        <v>-377</v>
      </c>
      <c r="D19" s="311">
        <v>0.53300000000000003</v>
      </c>
      <c r="E19" s="310">
        <v>-2057</v>
      </c>
      <c r="F19" s="310">
        <v>-1486</v>
      </c>
      <c r="G19" s="311">
        <v>0.38400000000000001</v>
      </c>
      <c r="H19" s="291"/>
      <c r="I19" s="271"/>
    </row>
    <row r="20" spans="1:9" ht="12" x14ac:dyDescent="0.2">
      <c r="A20" s="309" t="s">
        <v>370</v>
      </c>
      <c r="B20" s="310">
        <v>-3</v>
      </c>
      <c r="C20" s="310">
        <v>-135</v>
      </c>
      <c r="D20" s="311">
        <v>-0.97799999999999998</v>
      </c>
      <c r="E20" s="310">
        <v>-163</v>
      </c>
      <c r="F20" s="310">
        <v>-703</v>
      </c>
      <c r="G20" s="311">
        <v>-0.76800000000000002</v>
      </c>
      <c r="H20" s="322"/>
      <c r="I20" s="271"/>
    </row>
    <row r="21" spans="1:9" ht="12" x14ac:dyDescent="0.2">
      <c r="A21" s="309" t="s">
        <v>371</v>
      </c>
      <c r="B21" s="310">
        <v>-26</v>
      </c>
      <c r="C21" s="310">
        <v>-31</v>
      </c>
      <c r="D21" s="311">
        <v>-0.161</v>
      </c>
      <c r="E21" s="310">
        <v>-95</v>
      </c>
      <c r="F21" s="310">
        <v>-88</v>
      </c>
      <c r="G21" s="311">
        <v>0.08</v>
      </c>
      <c r="H21" s="291"/>
      <c r="I21" s="271"/>
    </row>
    <row r="22" spans="1:9" ht="12" x14ac:dyDescent="0.2">
      <c r="A22" s="313" t="s">
        <v>372</v>
      </c>
      <c r="B22" s="314">
        <v>1004</v>
      </c>
      <c r="C22" s="314">
        <v>741</v>
      </c>
      <c r="D22" s="315">
        <v>0.35499999999999998</v>
      </c>
      <c r="E22" s="314">
        <v>4306</v>
      </c>
      <c r="F22" s="314">
        <v>4820</v>
      </c>
      <c r="G22" s="315">
        <v>-0.107</v>
      </c>
      <c r="H22" s="322"/>
      <c r="I22" s="271"/>
    </row>
    <row r="23" spans="1:9" ht="12" x14ac:dyDescent="0.2">
      <c r="A23" s="309" t="s">
        <v>373</v>
      </c>
      <c r="B23" s="310">
        <v>276</v>
      </c>
      <c r="C23" s="310">
        <v>177</v>
      </c>
      <c r="D23" s="311">
        <v>0.55900000000000005</v>
      </c>
      <c r="E23" s="310">
        <v>887</v>
      </c>
      <c r="F23" s="310">
        <v>553</v>
      </c>
      <c r="G23" s="311">
        <v>0.60399999999999998</v>
      </c>
      <c r="H23" s="322"/>
      <c r="I23" s="271"/>
    </row>
    <row r="24" spans="1:9" ht="12" x14ac:dyDescent="0.2">
      <c r="A24" s="309" t="s">
        <v>16</v>
      </c>
      <c r="B24" s="310">
        <v>-240</v>
      </c>
      <c r="C24" s="310">
        <v>-151</v>
      </c>
      <c r="D24" s="311">
        <v>0.58899999999999997</v>
      </c>
      <c r="E24" s="310">
        <v>-1047</v>
      </c>
      <c r="F24" s="310">
        <v>-585</v>
      </c>
      <c r="G24" s="311">
        <v>0.79</v>
      </c>
      <c r="H24" s="322"/>
      <c r="I24" s="271"/>
    </row>
    <row r="25" spans="1:9" ht="12" x14ac:dyDescent="0.2">
      <c r="A25" s="309" t="s">
        <v>26</v>
      </c>
      <c r="B25" s="310">
        <v>0</v>
      </c>
      <c r="C25" s="310">
        <v>-28</v>
      </c>
      <c r="D25" s="311" t="s">
        <v>4</v>
      </c>
      <c r="E25" s="310">
        <v>-67</v>
      </c>
      <c r="F25" s="310">
        <v>-165</v>
      </c>
      <c r="G25" s="311">
        <v>-0.59399999999999997</v>
      </c>
      <c r="H25" s="322"/>
      <c r="I25" s="271"/>
    </row>
    <row r="26" spans="1:9" ht="12" x14ac:dyDescent="0.2">
      <c r="A26" s="313" t="s">
        <v>374</v>
      </c>
      <c r="B26" s="314">
        <v>1040</v>
      </c>
      <c r="C26" s="314">
        <v>739</v>
      </c>
      <c r="D26" s="315">
        <v>0.40699999999999997</v>
      </c>
      <c r="E26" s="314">
        <v>4079</v>
      </c>
      <c r="F26" s="314">
        <v>4623</v>
      </c>
      <c r="G26" s="315">
        <v>-0.11799999999999999</v>
      </c>
      <c r="H26" s="322"/>
      <c r="I26" s="271"/>
    </row>
    <row r="27" spans="1:9" ht="12" x14ac:dyDescent="0.2">
      <c r="A27" s="309" t="s">
        <v>375</v>
      </c>
      <c r="B27" s="310">
        <v>-164</v>
      </c>
      <c r="C27" s="310">
        <v>-146</v>
      </c>
      <c r="D27" s="311">
        <v>0.123</v>
      </c>
      <c r="E27" s="310">
        <v>-687</v>
      </c>
      <c r="F27" s="310">
        <v>-850</v>
      </c>
      <c r="G27" s="311">
        <v>-0.192</v>
      </c>
      <c r="H27" s="322"/>
      <c r="I27" s="271"/>
    </row>
    <row r="28" spans="1:9" ht="12" x14ac:dyDescent="0.2">
      <c r="A28" s="313" t="s">
        <v>310</v>
      </c>
      <c r="B28" s="314">
        <v>876</v>
      </c>
      <c r="C28" s="314">
        <v>593</v>
      </c>
      <c r="D28" s="315">
        <v>0.47699999999999998</v>
      </c>
      <c r="E28" s="314">
        <v>3392</v>
      </c>
      <c r="F28" s="314">
        <v>3773</v>
      </c>
      <c r="G28" s="315">
        <v>-0.10100000000000001</v>
      </c>
      <c r="H28" s="322"/>
      <c r="I28" s="271"/>
    </row>
    <row r="29" spans="1:9" x14ac:dyDescent="0.25">
      <c r="B29" s="279"/>
      <c r="C29" s="279"/>
    </row>
    <row r="30" spans="1:9" x14ac:dyDescent="0.25">
      <c r="B30" s="279"/>
      <c r="C30" s="279"/>
    </row>
    <row r="31" spans="1:9" x14ac:dyDescent="0.25">
      <c r="A31" s="243" t="s">
        <v>174</v>
      </c>
      <c r="B31" s="308"/>
      <c r="C31" s="308"/>
      <c r="D31" s="308"/>
      <c r="E31" s="308"/>
      <c r="F31" s="308"/>
      <c r="G31" s="308"/>
    </row>
    <row r="32" spans="1:9" ht="15.75" thickBot="1" x14ac:dyDescent="0.3">
      <c r="A32" s="318" t="s">
        <v>0</v>
      </c>
      <c r="B32" s="245" t="s">
        <v>498</v>
      </c>
      <c r="C32" s="245" t="s">
        <v>499</v>
      </c>
      <c r="D32" s="246" t="s">
        <v>3</v>
      </c>
      <c r="E32" s="245" t="s">
        <v>500</v>
      </c>
      <c r="F32" s="245" t="s">
        <v>501</v>
      </c>
      <c r="G32" s="246" t="s">
        <v>3</v>
      </c>
    </row>
    <row r="33" spans="1:8" x14ac:dyDescent="0.25">
      <c r="A33" s="309" t="s">
        <v>376</v>
      </c>
      <c r="B33" s="310">
        <v>20297</v>
      </c>
      <c r="C33" s="310">
        <v>19410</v>
      </c>
      <c r="D33" s="311">
        <v>4.5999999999999999E-2</v>
      </c>
      <c r="E33" s="310">
        <v>72308</v>
      </c>
      <c r="F33" s="310">
        <v>69813</v>
      </c>
      <c r="G33" s="311">
        <v>3.5999999999999997E-2</v>
      </c>
      <c r="H33" s="11"/>
    </row>
    <row r="34" spans="1:8" x14ac:dyDescent="0.25">
      <c r="A34" s="309" t="s">
        <v>377</v>
      </c>
      <c r="B34" s="310">
        <v>-196</v>
      </c>
      <c r="C34" s="310">
        <v>-8</v>
      </c>
      <c r="D34" s="311" t="s">
        <v>4</v>
      </c>
      <c r="E34" s="310">
        <v>-589</v>
      </c>
      <c r="F34" s="310">
        <v>-168</v>
      </c>
      <c r="G34" s="311" t="s">
        <v>4</v>
      </c>
      <c r="H34" s="11"/>
    </row>
    <row r="35" spans="1:8" x14ac:dyDescent="0.25">
      <c r="A35" s="309" t="s">
        <v>378</v>
      </c>
      <c r="B35" s="310">
        <v>-14867</v>
      </c>
      <c r="C35" s="310">
        <v>-15190</v>
      </c>
      <c r="D35" s="311">
        <v>-2.1000000000000001E-2</v>
      </c>
      <c r="E35" s="310">
        <v>-58111</v>
      </c>
      <c r="F35" s="310">
        <v>-55120</v>
      </c>
      <c r="G35" s="311">
        <v>5.3999999999999999E-2</v>
      </c>
      <c r="H35" s="11"/>
    </row>
    <row r="36" spans="1:8" x14ac:dyDescent="0.25">
      <c r="A36" s="309" t="s">
        <v>379</v>
      </c>
      <c r="B36" s="310">
        <v>26</v>
      </c>
      <c r="C36" s="310">
        <v>0</v>
      </c>
      <c r="D36" s="311" t="s">
        <v>4</v>
      </c>
      <c r="E36" s="310">
        <v>63</v>
      </c>
      <c r="F36" s="310">
        <v>0</v>
      </c>
      <c r="G36" s="311" t="s">
        <v>4</v>
      </c>
      <c r="H36" s="11"/>
    </row>
    <row r="37" spans="1:8" x14ac:dyDescent="0.25">
      <c r="A37" s="309" t="s">
        <v>380</v>
      </c>
      <c r="B37" s="310">
        <v>-490</v>
      </c>
      <c r="C37" s="310">
        <v>-335</v>
      </c>
      <c r="D37" s="311">
        <v>0.46300000000000002</v>
      </c>
      <c r="E37" s="310">
        <v>-2054</v>
      </c>
      <c r="F37" s="310">
        <v>-1800</v>
      </c>
      <c r="G37" s="311">
        <v>0.14099999999999999</v>
      </c>
      <c r="H37" s="11"/>
    </row>
    <row r="38" spans="1:8" x14ac:dyDescent="0.25">
      <c r="A38" s="309" t="s">
        <v>320</v>
      </c>
      <c r="B38" s="310">
        <v>-1319</v>
      </c>
      <c r="C38" s="310">
        <v>-1099</v>
      </c>
      <c r="D38" s="311">
        <v>0.2</v>
      </c>
      <c r="E38" s="310">
        <v>-5758</v>
      </c>
      <c r="F38" s="310">
        <v>-5902</v>
      </c>
      <c r="G38" s="311">
        <v>-2.4E-2</v>
      </c>
      <c r="H38" s="11"/>
    </row>
    <row r="39" spans="1:8" x14ac:dyDescent="0.25">
      <c r="A39" s="309" t="s">
        <v>238</v>
      </c>
      <c r="B39" s="310">
        <v>694</v>
      </c>
      <c r="C39" s="310">
        <v>746</v>
      </c>
      <c r="D39" s="311">
        <v>-7.0000000000000007E-2</v>
      </c>
      <c r="E39" s="310">
        <v>2263</v>
      </c>
      <c r="F39" s="310">
        <v>2616</v>
      </c>
      <c r="G39" s="311">
        <v>-0.13500000000000001</v>
      </c>
      <c r="H39" s="11"/>
    </row>
    <row r="40" spans="1:8" x14ac:dyDescent="0.25">
      <c r="A40" s="309" t="s">
        <v>381</v>
      </c>
      <c r="B40" s="310">
        <v>-806</v>
      </c>
      <c r="C40" s="310">
        <v>-661</v>
      </c>
      <c r="D40" s="311">
        <v>0.219</v>
      </c>
      <c r="E40" s="310">
        <v>-2712</v>
      </c>
      <c r="F40" s="310">
        <v>-2500</v>
      </c>
      <c r="G40" s="311">
        <v>8.5000000000000006E-2</v>
      </c>
      <c r="H40" s="11"/>
    </row>
    <row r="41" spans="1:8" x14ac:dyDescent="0.25">
      <c r="A41" s="309" t="s">
        <v>382</v>
      </c>
      <c r="B41" s="310">
        <v>-210</v>
      </c>
      <c r="C41" s="310">
        <v>-360</v>
      </c>
      <c r="D41" s="311">
        <v>-0.41699999999999998</v>
      </c>
      <c r="E41" s="310">
        <v>-745</v>
      </c>
      <c r="F41" s="310">
        <v>-1883</v>
      </c>
      <c r="G41" s="311">
        <v>-0.60399999999999998</v>
      </c>
      <c r="H41" s="11"/>
    </row>
    <row r="42" spans="1:8" x14ac:dyDescent="0.25">
      <c r="A42" s="313" t="s">
        <v>185</v>
      </c>
      <c r="B42" s="314">
        <v>3129</v>
      </c>
      <c r="C42" s="314">
        <v>2503</v>
      </c>
      <c r="D42" s="315">
        <v>0.25</v>
      </c>
      <c r="E42" s="314">
        <v>4665</v>
      </c>
      <c r="F42" s="314">
        <v>5056</v>
      </c>
      <c r="G42" s="315">
        <v>-7.6999999999999999E-2</v>
      </c>
      <c r="H42" s="11"/>
    </row>
    <row r="43" spans="1:8" x14ac:dyDescent="0.25">
      <c r="A43" s="309" t="s">
        <v>402</v>
      </c>
      <c r="B43" s="310">
        <v>-350</v>
      </c>
      <c r="C43" s="310">
        <v>-179</v>
      </c>
      <c r="D43" s="311">
        <v>0.95499999999999996</v>
      </c>
      <c r="E43" s="310">
        <v>-965</v>
      </c>
      <c r="F43" s="310">
        <v>-387</v>
      </c>
      <c r="G43" s="311" t="s">
        <v>4</v>
      </c>
      <c r="H43" s="11"/>
    </row>
    <row r="44" spans="1:8" x14ac:dyDescent="0.25">
      <c r="A44" s="309" t="s">
        <v>403</v>
      </c>
      <c r="B44" s="310">
        <v>-1321</v>
      </c>
      <c r="C44" s="310">
        <v>-947</v>
      </c>
      <c r="D44" s="311">
        <v>0.39500000000000002</v>
      </c>
      <c r="E44" s="310">
        <v>408</v>
      </c>
      <c r="F44" s="310">
        <v>978</v>
      </c>
      <c r="G44" s="311">
        <v>-0.58299999999999996</v>
      </c>
      <c r="H44" s="11"/>
    </row>
    <row r="45" spans="1:8" x14ac:dyDescent="0.25">
      <c r="A45" s="313" t="s">
        <v>404</v>
      </c>
      <c r="B45" s="314">
        <v>-1671</v>
      </c>
      <c r="C45" s="314">
        <v>-1126</v>
      </c>
      <c r="D45" s="315">
        <v>0.48399999999999999</v>
      </c>
      <c r="E45" s="314">
        <v>-557</v>
      </c>
      <c r="F45" s="314">
        <v>591</v>
      </c>
      <c r="G45" s="315" t="s">
        <v>4</v>
      </c>
      <c r="H45" s="11"/>
    </row>
    <row r="46" spans="1:8" x14ac:dyDescent="0.25">
      <c r="A46" s="309" t="s">
        <v>387</v>
      </c>
      <c r="B46" s="310">
        <v>0</v>
      </c>
      <c r="C46" s="310">
        <v>-1050</v>
      </c>
      <c r="D46" s="311" t="s">
        <v>4</v>
      </c>
      <c r="E46" s="310">
        <v>-1050</v>
      </c>
      <c r="F46" s="310">
        <v>-4197</v>
      </c>
      <c r="G46" s="311">
        <v>-0.75</v>
      </c>
      <c r="H46" s="11"/>
    </row>
    <row r="47" spans="1:8" x14ac:dyDescent="0.25">
      <c r="A47" s="309" t="s">
        <v>197</v>
      </c>
      <c r="B47" s="310">
        <v>0</v>
      </c>
      <c r="C47" s="310">
        <v>-80</v>
      </c>
      <c r="D47" s="311" t="s">
        <v>4</v>
      </c>
      <c r="E47" s="310">
        <v>890</v>
      </c>
      <c r="F47" s="310">
        <v>-780</v>
      </c>
      <c r="G47" s="311" t="s">
        <v>4</v>
      </c>
      <c r="H47" s="11"/>
    </row>
    <row r="48" spans="1:8" x14ac:dyDescent="0.25">
      <c r="A48" s="309" t="s">
        <v>405</v>
      </c>
      <c r="B48" s="310">
        <v>-305</v>
      </c>
      <c r="C48" s="310">
        <v>-488</v>
      </c>
      <c r="D48" s="311">
        <v>-0.375</v>
      </c>
      <c r="E48" s="310">
        <v>-584</v>
      </c>
      <c r="F48" s="310">
        <v>-588</v>
      </c>
      <c r="G48" s="311">
        <v>-7.0000000000000001E-3</v>
      </c>
      <c r="H48" s="11"/>
    </row>
    <row r="49" spans="1:10" x14ac:dyDescent="0.25">
      <c r="A49" s="309" t="s">
        <v>286</v>
      </c>
      <c r="B49" s="310">
        <v>-271</v>
      </c>
      <c r="C49" s="310">
        <v>-169</v>
      </c>
      <c r="D49" s="311">
        <v>0.60399999999999998</v>
      </c>
      <c r="E49" s="310">
        <v>-928</v>
      </c>
      <c r="F49" s="310">
        <v>-703</v>
      </c>
      <c r="G49" s="311">
        <v>0.32</v>
      </c>
      <c r="H49" s="11"/>
    </row>
    <row r="50" spans="1:10" x14ac:dyDescent="0.25">
      <c r="A50" s="313" t="s">
        <v>199</v>
      </c>
      <c r="B50" s="314">
        <v>-576</v>
      </c>
      <c r="C50" s="314">
        <v>-1787</v>
      </c>
      <c r="D50" s="315">
        <v>-0.67800000000000005</v>
      </c>
      <c r="E50" s="314">
        <v>-1672</v>
      </c>
      <c r="F50" s="314">
        <v>-6268</v>
      </c>
      <c r="G50" s="315">
        <v>-0.73299999999999998</v>
      </c>
      <c r="H50" s="11"/>
    </row>
    <row r="51" spans="1:10" x14ac:dyDescent="0.25">
      <c r="A51" s="309" t="s">
        <v>201</v>
      </c>
      <c r="B51" s="310">
        <v>-201</v>
      </c>
      <c r="C51" s="310">
        <v>-71</v>
      </c>
      <c r="D51" s="311" t="s">
        <v>4</v>
      </c>
      <c r="E51" s="310">
        <v>-100</v>
      </c>
      <c r="F51" s="310">
        <v>-580</v>
      </c>
      <c r="G51" s="311">
        <v>-0.82799999999999996</v>
      </c>
      <c r="H51" s="11"/>
    </row>
    <row r="52" spans="1:10" x14ac:dyDescent="0.25">
      <c r="A52" s="313" t="s">
        <v>253</v>
      </c>
      <c r="B52" s="314">
        <v>681</v>
      </c>
      <c r="C52" s="314">
        <v>-481</v>
      </c>
      <c r="D52" s="315" t="s">
        <v>4</v>
      </c>
      <c r="E52" s="314">
        <v>2336</v>
      </c>
      <c r="F52" s="314">
        <v>-1201</v>
      </c>
      <c r="G52" s="315" t="s">
        <v>4</v>
      </c>
      <c r="H52" s="11"/>
    </row>
    <row r="53" spans="1:10" x14ac:dyDescent="0.25">
      <c r="A53" s="313" t="s">
        <v>287</v>
      </c>
      <c r="B53" s="314">
        <v>25555</v>
      </c>
      <c r="C53" s="314">
        <v>24381</v>
      </c>
      <c r="D53" s="315">
        <v>4.8000000000000001E-2</v>
      </c>
      <c r="E53" s="314">
        <v>23900</v>
      </c>
      <c r="F53" s="314">
        <v>25101</v>
      </c>
      <c r="G53" s="315">
        <v>-4.8000000000000001E-2</v>
      </c>
      <c r="H53" s="11"/>
    </row>
    <row r="54" spans="1:10" x14ac:dyDescent="0.25">
      <c r="A54" s="313" t="s">
        <v>288</v>
      </c>
      <c r="B54" s="314">
        <v>26236</v>
      </c>
      <c r="C54" s="314">
        <v>23900</v>
      </c>
      <c r="D54" s="315">
        <v>9.8000000000000004E-2</v>
      </c>
      <c r="E54" s="314">
        <v>26236</v>
      </c>
      <c r="F54" s="314">
        <v>23900</v>
      </c>
      <c r="G54" s="315">
        <v>9.8000000000000004E-2</v>
      </c>
      <c r="H54" s="11"/>
    </row>
    <row r="55" spans="1:10" x14ac:dyDescent="0.25">
      <c r="A55" s="323"/>
      <c r="B55" s="324"/>
      <c r="C55" s="324"/>
      <c r="D55" s="325"/>
      <c r="E55" s="324"/>
      <c r="F55" s="324"/>
    </row>
    <row r="56" spans="1:10" x14ac:dyDescent="0.25">
      <c r="B56" s="279"/>
      <c r="C56" s="279"/>
      <c r="E56" s="279"/>
      <c r="F56" s="279"/>
      <c r="G56" s="312"/>
      <c r="H56" s="312"/>
      <c r="J56" s="279">
        <f t="shared" ref="J56" si="0">F56-I56</f>
        <v>0</v>
      </c>
    </row>
    <row r="57" spans="1:10" x14ac:dyDescent="0.25">
      <c r="A57" s="243" t="s">
        <v>205</v>
      </c>
      <c r="B57" s="308"/>
      <c r="C57" s="308"/>
      <c r="D57" s="308"/>
      <c r="E57" s="308"/>
      <c r="F57" s="308"/>
      <c r="G57" s="312"/>
      <c r="H57" s="312"/>
    </row>
    <row r="58" spans="1:10" x14ac:dyDescent="0.25">
      <c r="A58" s="318" t="s">
        <v>0</v>
      </c>
      <c r="B58" s="319" t="s">
        <v>497</v>
      </c>
      <c r="C58" s="319" t="s">
        <v>138</v>
      </c>
      <c r="D58" s="320" t="s">
        <v>3</v>
      </c>
      <c r="E58" s="319" t="s">
        <v>98</v>
      </c>
      <c r="F58" s="320" t="s">
        <v>3</v>
      </c>
      <c r="G58" s="312"/>
    </row>
    <row r="59" spans="1:10" x14ac:dyDescent="0.25">
      <c r="A59" s="313" t="s">
        <v>406</v>
      </c>
      <c r="B59" s="314">
        <v>95930</v>
      </c>
      <c r="C59" s="314">
        <v>95921</v>
      </c>
      <c r="D59" s="315">
        <v>0</v>
      </c>
      <c r="E59" s="314">
        <v>78822</v>
      </c>
      <c r="F59" s="419">
        <v>0.217</v>
      </c>
      <c r="G59" s="326"/>
    </row>
    <row r="60" spans="1:10" x14ac:dyDescent="0.25">
      <c r="A60" s="309" t="s">
        <v>206</v>
      </c>
      <c r="B60" s="310">
        <v>26236</v>
      </c>
      <c r="C60" s="310">
        <v>25555</v>
      </c>
      <c r="D60" s="311">
        <v>2.7E-2</v>
      </c>
      <c r="E60" s="310">
        <v>23900</v>
      </c>
      <c r="F60" s="420">
        <v>9.8000000000000004E-2</v>
      </c>
      <c r="G60" s="326"/>
    </row>
    <row r="61" spans="1:10" x14ac:dyDescent="0.25">
      <c r="A61" s="309" t="s">
        <v>407</v>
      </c>
      <c r="B61" s="310">
        <v>30705</v>
      </c>
      <c r="C61" s="310">
        <v>34451</v>
      </c>
      <c r="D61" s="311">
        <v>-0.109</v>
      </c>
      <c r="E61" s="310">
        <v>24585</v>
      </c>
      <c r="F61" s="420">
        <v>0.249</v>
      </c>
      <c r="G61" s="326"/>
    </row>
    <row r="62" spans="1:10" x14ac:dyDescent="0.25">
      <c r="A62" s="309" t="s">
        <v>209</v>
      </c>
      <c r="B62" s="310">
        <v>13753</v>
      </c>
      <c r="C62" s="310">
        <v>13415</v>
      </c>
      <c r="D62" s="311">
        <v>2.5000000000000001E-2</v>
      </c>
      <c r="E62" s="310">
        <v>13050</v>
      </c>
      <c r="F62" s="420">
        <v>5.3999999999999999E-2</v>
      </c>
      <c r="G62" s="326"/>
    </row>
    <row r="63" spans="1:10" x14ac:dyDescent="0.25">
      <c r="A63" s="309" t="s">
        <v>210</v>
      </c>
      <c r="B63" s="310">
        <v>6191</v>
      </c>
      <c r="C63" s="310">
        <v>5325</v>
      </c>
      <c r="D63" s="311">
        <v>0.16300000000000001</v>
      </c>
      <c r="E63" s="310">
        <v>587</v>
      </c>
      <c r="F63" s="420" t="s">
        <v>4</v>
      </c>
      <c r="G63" s="326"/>
    </row>
    <row r="64" spans="1:10" x14ac:dyDescent="0.25">
      <c r="A64" s="309" t="s">
        <v>211</v>
      </c>
      <c r="B64" s="310">
        <v>5530</v>
      </c>
      <c r="C64" s="310">
        <v>5432</v>
      </c>
      <c r="D64" s="311">
        <v>1.7999999999999999E-2</v>
      </c>
      <c r="E64" s="310">
        <v>5377</v>
      </c>
      <c r="F64" s="420">
        <v>2.8000000000000001E-2</v>
      </c>
      <c r="G64" s="326"/>
    </row>
    <row r="65" spans="1:7" x14ac:dyDescent="0.25">
      <c r="A65" s="309" t="s">
        <v>212</v>
      </c>
      <c r="B65" s="310">
        <v>271</v>
      </c>
      <c r="C65" s="310">
        <v>310</v>
      </c>
      <c r="D65" s="311">
        <v>-0.126</v>
      </c>
      <c r="E65" s="310">
        <v>392</v>
      </c>
      <c r="F65" s="420">
        <v>-0.309</v>
      </c>
      <c r="G65" s="326"/>
    </row>
    <row r="66" spans="1:7" x14ac:dyDescent="0.25">
      <c r="A66" s="309" t="s">
        <v>213</v>
      </c>
      <c r="B66" s="310">
        <v>1790</v>
      </c>
      <c r="C66" s="310">
        <v>1642</v>
      </c>
      <c r="D66" s="311">
        <v>0.09</v>
      </c>
      <c r="E66" s="310">
        <v>1585</v>
      </c>
      <c r="F66" s="420">
        <v>0.129</v>
      </c>
      <c r="G66" s="326"/>
    </row>
    <row r="67" spans="1:7" x14ac:dyDescent="0.25">
      <c r="A67" s="309" t="s">
        <v>408</v>
      </c>
      <c r="B67" s="310">
        <v>11454</v>
      </c>
      <c r="C67" s="310">
        <v>9791</v>
      </c>
      <c r="D67" s="311">
        <v>0.17</v>
      </c>
      <c r="E67" s="310">
        <v>9346</v>
      </c>
      <c r="F67" s="420">
        <v>0.22600000000000001</v>
      </c>
      <c r="G67" s="326"/>
    </row>
    <row r="68" spans="1:7" x14ac:dyDescent="0.25">
      <c r="A68" s="309" t="s">
        <v>409</v>
      </c>
      <c r="B68" s="327">
        <v>7587</v>
      </c>
      <c r="C68" s="327">
        <v>6309</v>
      </c>
      <c r="D68" s="311">
        <v>0.20300000000000001</v>
      </c>
      <c r="E68" s="327">
        <v>8133</v>
      </c>
      <c r="F68" s="420">
        <v>-6.7000000000000004E-2</v>
      </c>
      <c r="G68" s="326"/>
    </row>
    <row r="69" spans="1:7" x14ac:dyDescent="0.25">
      <c r="A69" s="313" t="s">
        <v>410</v>
      </c>
      <c r="B69" s="314">
        <v>60349</v>
      </c>
      <c r="C69" s="314">
        <v>61311</v>
      </c>
      <c r="D69" s="315">
        <v>-1.6E-2</v>
      </c>
      <c r="E69" s="314">
        <v>46592</v>
      </c>
      <c r="F69" s="419">
        <v>0.29499999999999998</v>
      </c>
      <c r="G69" s="326"/>
    </row>
    <row r="70" spans="1:7" x14ac:dyDescent="0.25">
      <c r="A70" s="309" t="s">
        <v>216</v>
      </c>
      <c r="B70" s="310">
        <v>5352</v>
      </c>
      <c r="C70" s="310">
        <v>5513</v>
      </c>
      <c r="D70" s="311">
        <v>-2.9000000000000001E-2</v>
      </c>
      <c r="E70" s="310">
        <v>4469</v>
      </c>
      <c r="F70" s="420">
        <v>0.19800000000000001</v>
      </c>
      <c r="G70" s="326"/>
    </row>
    <row r="71" spans="1:7" x14ac:dyDescent="0.25">
      <c r="A71" s="309" t="s">
        <v>218</v>
      </c>
      <c r="B71" s="310">
        <v>310</v>
      </c>
      <c r="C71" s="310">
        <v>294</v>
      </c>
      <c r="D71" s="311">
        <v>5.3999999999999999E-2</v>
      </c>
      <c r="E71" s="310">
        <v>289</v>
      </c>
      <c r="F71" s="420">
        <v>7.2999999999999995E-2</v>
      </c>
      <c r="G71" s="326"/>
    </row>
    <row r="72" spans="1:7" x14ac:dyDescent="0.25">
      <c r="A72" s="309" t="s">
        <v>411</v>
      </c>
      <c r="B72" s="310">
        <v>36661</v>
      </c>
      <c r="C72" s="310">
        <v>39558</v>
      </c>
      <c r="D72" s="311">
        <v>-7.2999999999999995E-2</v>
      </c>
      <c r="E72" s="310">
        <v>31725</v>
      </c>
      <c r="F72" s="420">
        <v>0.156</v>
      </c>
      <c r="G72" s="326"/>
    </row>
    <row r="73" spans="1:7" x14ac:dyDescent="0.25">
      <c r="A73" s="309" t="s">
        <v>219</v>
      </c>
      <c r="B73" s="310">
        <v>18026</v>
      </c>
      <c r="C73" s="310">
        <v>15946</v>
      </c>
      <c r="D73" s="311">
        <v>0.13</v>
      </c>
      <c r="E73" s="310">
        <v>10109</v>
      </c>
      <c r="F73" s="420">
        <v>0.78300000000000003</v>
      </c>
      <c r="G73" s="326"/>
    </row>
    <row r="74" spans="1:7" x14ac:dyDescent="0.25">
      <c r="A74" s="313" t="s">
        <v>412</v>
      </c>
      <c r="B74" s="314">
        <v>35581</v>
      </c>
      <c r="C74" s="314">
        <v>34610</v>
      </c>
      <c r="D74" s="315">
        <v>2.8000000000000001E-2</v>
      </c>
      <c r="E74" s="314">
        <v>32230</v>
      </c>
      <c r="F74" s="419">
        <v>0.104</v>
      </c>
      <c r="G74" s="326"/>
    </row>
    <row r="75" spans="1:7" x14ac:dyDescent="0.25">
      <c r="B75" s="279"/>
      <c r="C75" s="279"/>
      <c r="E75" s="279"/>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8D6D9-C1EA-451D-9E0A-C2667DB538A2}">
  <sheetPr>
    <tabColor rgb="FF7B2038"/>
  </sheetPr>
  <dimension ref="A1:L64"/>
  <sheetViews>
    <sheetView showGridLines="0" zoomScale="80" zoomScaleNormal="80" workbookViewId="0">
      <pane ySplit="3" topLeftCell="A4" activePane="bottomLeft" state="frozen"/>
      <selection pane="bottomLeft" activeCell="I1" sqref="I1:L1048576"/>
    </sheetView>
  </sheetViews>
  <sheetFormatPr defaultColWidth="8.85546875" defaultRowHeight="12" x14ac:dyDescent="0.2"/>
  <cols>
    <col min="1" max="1" width="45.5703125" style="271" customWidth="1"/>
    <col min="2" max="3" width="11.28515625" style="269" bestFit="1" customWidth="1"/>
    <col min="4" max="4" width="12.28515625" style="270" bestFit="1" customWidth="1"/>
    <col min="5" max="5" width="11.28515625" style="271" bestFit="1" customWidth="1"/>
    <col min="6" max="6" width="10.7109375" style="271" bestFit="1" customWidth="1"/>
    <col min="7" max="7" width="12.28515625" style="271" bestFit="1" customWidth="1"/>
    <col min="8" max="16384" width="8.85546875" style="271"/>
  </cols>
  <sheetData>
    <row r="1" spans="1:12" ht="14.25" x14ac:dyDescent="0.2">
      <c r="A1" s="1" t="s">
        <v>2</v>
      </c>
    </row>
    <row r="2" spans="1:12" ht="14.25" x14ac:dyDescent="0.2">
      <c r="A2" s="1" t="s">
        <v>222</v>
      </c>
    </row>
    <row r="3" spans="1:12" ht="14.25" x14ac:dyDescent="0.25">
      <c r="A3" s="2" t="s">
        <v>0</v>
      </c>
      <c r="B3" s="272"/>
      <c r="C3" s="272"/>
      <c r="D3" s="273"/>
    </row>
    <row r="4" spans="1:12" x14ac:dyDescent="0.2">
      <c r="A4" s="95"/>
      <c r="B4" s="274"/>
      <c r="C4" s="274"/>
      <c r="D4" s="275"/>
    </row>
    <row r="5" spans="1:12" ht="12.75" thickBot="1" x14ac:dyDescent="0.25">
      <c r="A5" s="276" t="s">
        <v>145</v>
      </c>
      <c r="B5" s="276"/>
      <c r="C5" s="276"/>
      <c r="D5" s="276"/>
      <c r="E5" s="276"/>
      <c r="F5" s="276"/>
      <c r="G5" s="276"/>
    </row>
    <row r="6" spans="1:12" ht="12.75" thickBot="1" x14ac:dyDescent="0.25">
      <c r="A6" s="244" t="s">
        <v>0</v>
      </c>
      <c r="B6" s="245" t="s">
        <v>498</v>
      </c>
      <c r="C6" s="245" t="s">
        <v>499</v>
      </c>
      <c r="D6" s="246" t="s">
        <v>3</v>
      </c>
      <c r="E6" s="245" t="s">
        <v>500</v>
      </c>
      <c r="F6" s="245" t="s">
        <v>501</v>
      </c>
      <c r="G6" s="246" t="s">
        <v>3</v>
      </c>
    </row>
    <row r="7" spans="1:12" ht="12.75" thickBot="1" x14ac:dyDescent="0.25">
      <c r="A7" s="250" t="s">
        <v>223</v>
      </c>
      <c r="B7" s="251">
        <v>7800.9981556420244</v>
      </c>
      <c r="C7" s="251">
        <v>9992.4477935530012</v>
      </c>
      <c r="D7" s="252">
        <v>-0.219</v>
      </c>
      <c r="E7" s="251">
        <v>42221.045740000001</v>
      </c>
      <c r="F7" s="251">
        <v>43309.440800000004</v>
      </c>
      <c r="G7" s="252">
        <v>-2.5000000000000001E-2</v>
      </c>
      <c r="I7" s="270"/>
      <c r="L7" s="270"/>
    </row>
    <row r="8" spans="1:12" ht="12.75" thickBot="1" x14ac:dyDescent="0.25">
      <c r="A8" s="250" t="s">
        <v>1</v>
      </c>
      <c r="B8" s="251">
        <v>0</v>
      </c>
      <c r="C8" s="251">
        <v>0</v>
      </c>
      <c r="D8" s="252" t="s">
        <v>4</v>
      </c>
      <c r="E8" s="251">
        <v>0</v>
      </c>
      <c r="F8" s="251">
        <v>604.65723383884244</v>
      </c>
      <c r="G8" s="252" t="s">
        <v>4</v>
      </c>
      <c r="I8" s="270"/>
      <c r="L8" s="270"/>
    </row>
    <row r="9" spans="1:12" ht="12.75" thickBot="1" x14ac:dyDescent="0.25">
      <c r="A9" s="247" t="s">
        <v>224</v>
      </c>
      <c r="B9" s="248">
        <v>7800.9981556420244</v>
      </c>
      <c r="C9" s="248">
        <v>9992.4477935530012</v>
      </c>
      <c r="D9" s="246">
        <v>-0.219</v>
      </c>
      <c r="E9" s="248">
        <v>42221.045740000001</v>
      </c>
      <c r="F9" s="248">
        <v>43914.098033838847</v>
      </c>
      <c r="G9" s="246">
        <v>-3.9E-2</v>
      </c>
      <c r="I9" s="270"/>
      <c r="L9" s="270"/>
    </row>
    <row r="10" spans="1:12" ht="12.75" thickBot="1" x14ac:dyDescent="0.25">
      <c r="A10" s="250" t="s">
        <v>225</v>
      </c>
      <c r="B10" s="251">
        <v>-555</v>
      </c>
      <c r="C10" s="251">
        <v>-369</v>
      </c>
      <c r="D10" s="252">
        <v>0.504</v>
      </c>
      <c r="E10" s="251">
        <v>-1734</v>
      </c>
      <c r="F10" s="251">
        <v>-1600</v>
      </c>
      <c r="G10" s="252">
        <v>8.4000000000000005E-2</v>
      </c>
      <c r="I10" s="270"/>
      <c r="L10" s="270"/>
    </row>
    <row r="11" spans="1:12" ht="12.75" thickBot="1" x14ac:dyDescent="0.25">
      <c r="A11" s="250" t="s">
        <v>226</v>
      </c>
      <c r="B11" s="251">
        <v>-115</v>
      </c>
      <c r="C11" s="251">
        <v>-158</v>
      </c>
      <c r="D11" s="252">
        <v>-0.27200000000000002</v>
      </c>
      <c r="E11" s="251">
        <v>-548</v>
      </c>
      <c r="F11" s="251">
        <v>-524</v>
      </c>
      <c r="G11" s="252">
        <v>4.5999999999999999E-2</v>
      </c>
      <c r="I11" s="270"/>
      <c r="L11" s="270"/>
    </row>
    <row r="12" spans="1:12" ht="12.75" thickBot="1" x14ac:dyDescent="0.25">
      <c r="A12" s="250" t="s">
        <v>227</v>
      </c>
      <c r="B12" s="251">
        <v>-1887</v>
      </c>
      <c r="C12" s="251">
        <v>-1965</v>
      </c>
      <c r="D12" s="252">
        <v>-0.04</v>
      </c>
      <c r="E12" s="251">
        <v>-7628</v>
      </c>
      <c r="F12" s="251">
        <v>-8579</v>
      </c>
      <c r="G12" s="252">
        <v>-0.111</v>
      </c>
      <c r="I12" s="270"/>
      <c r="L12" s="270"/>
    </row>
    <row r="13" spans="1:12" ht="12.75" thickBot="1" x14ac:dyDescent="0.25">
      <c r="A13" s="247" t="s">
        <v>228</v>
      </c>
      <c r="B13" s="248">
        <v>-2557</v>
      </c>
      <c r="C13" s="248">
        <v>-2492</v>
      </c>
      <c r="D13" s="246">
        <v>2.5999999999999999E-2</v>
      </c>
      <c r="E13" s="248">
        <v>-9910</v>
      </c>
      <c r="F13" s="248">
        <v>-10703</v>
      </c>
      <c r="G13" s="246">
        <v>-7.3999999999999996E-2</v>
      </c>
      <c r="I13" s="270"/>
      <c r="L13" s="270"/>
    </row>
    <row r="14" spans="1:12" ht="12.75" thickBot="1" x14ac:dyDescent="0.25">
      <c r="A14" s="247" t="s">
        <v>157</v>
      </c>
      <c r="B14" s="248">
        <v>5244</v>
      </c>
      <c r="C14" s="248">
        <v>7500</v>
      </c>
      <c r="D14" s="246">
        <v>-0.30099999999999999</v>
      </c>
      <c r="E14" s="248">
        <v>32311</v>
      </c>
      <c r="F14" s="248">
        <v>33211</v>
      </c>
      <c r="G14" s="246">
        <v>-2.7E-2</v>
      </c>
      <c r="I14" s="270"/>
      <c r="L14" s="270"/>
    </row>
    <row r="15" spans="1:12" s="95" customFormat="1" ht="12.75" thickBot="1" x14ac:dyDescent="0.25">
      <c r="A15" s="253" t="s">
        <v>229</v>
      </c>
      <c r="B15" s="254">
        <v>0.6722215100628125</v>
      </c>
      <c r="C15" s="254">
        <v>0.75060048038430749</v>
      </c>
      <c r="D15" s="255" t="s">
        <v>525</v>
      </c>
      <c r="E15" s="254">
        <v>0.76528267923545157</v>
      </c>
      <c r="F15" s="254">
        <v>0.75627362572300405</v>
      </c>
      <c r="G15" s="255" t="s">
        <v>523</v>
      </c>
    </row>
    <row r="16" spans="1:12" ht="12.75" thickBot="1" x14ac:dyDescent="0.25">
      <c r="A16" s="247" t="s">
        <v>230</v>
      </c>
      <c r="B16" s="248">
        <v>2745</v>
      </c>
      <c r="C16" s="248">
        <v>4482</v>
      </c>
      <c r="D16" s="246">
        <v>-0.38800000000000001</v>
      </c>
      <c r="E16" s="248">
        <v>21256</v>
      </c>
      <c r="F16" s="248">
        <v>20135</v>
      </c>
      <c r="G16" s="246">
        <v>5.6000000000000001E-2</v>
      </c>
      <c r="I16" s="270"/>
      <c r="L16" s="270"/>
    </row>
    <row r="17" spans="1:12" ht="12.75" thickBot="1" x14ac:dyDescent="0.25">
      <c r="A17" s="250" t="s">
        <v>231</v>
      </c>
      <c r="B17" s="251">
        <v>-4565</v>
      </c>
      <c r="C17" s="251">
        <v>-6295</v>
      </c>
      <c r="D17" s="252">
        <v>-0.27500000000000002</v>
      </c>
      <c r="E17" s="251">
        <v>-21391</v>
      </c>
      <c r="F17" s="251">
        <v>-23091</v>
      </c>
      <c r="G17" s="252">
        <v>-7.3999999999999996E-2</v>
      </c>
      <c r="I17" s="270"/>
      <c r="L17" s="270"/>
    </row>
    <row r="18" spans="1:12" ht="12.75" thickBot="1" x14ac:dyDescent="0.25">
      <c r="A18" s="250" t="s">
        <v>26</v>
      </c>
      <c r="B18" s="251">
        <v>8206</v>
      </c>
      <c r="C18" s="251">
        <v>-41961</v>
      </c>
      <c r="D18" s="252" t="s">
        <v>4</v>
      </c>
      <c r="E18" s="251">
        <v>1225</v>
      </c>
      <c r="F18" s="251">
        <v>-41249</v>
      </c>
      <c r="G18" s="252" t="s">
        <v>4</v>
      </c>
      <c r="I18" s="270"/>
      <c r="L18" s="270"/>
    </row>
    <row r="19" spans="1:12" ht="12.75" thickBot="1" x14ac:dyDescent="0.25">
      <c r="A19" s="250" t="s">
        <v>232</v>
      </c>
      <c r="B19" s="251">
        <v>17</v>
      </c>
      <c r="C19" s="251">
        <v>-13</v>
      </c>
      <c r="D19" s="252" t="s">
        <v>4</v>
      </c>
      <c r="E19" s="251">
        <v>405</v>
      </c>
      <c r="F19" s="251">
        <v>330</v>
      </c>
      <c r="G19" s="252">
        <v>0.22700000000000001</v>
      </c>
      <c r="I19" s="270"/>
      <c r="L19" s="270"/>
    </row>
    <row r="20" spans="1:12" ht="12.75" thickBot="1" x14ac:dyDescent="0.25">
      <c r="A20" s="247" t="s">
        <v>233</v>
      </c>
      <c r="B20" s="248">
        <v>6403</v>
      </c>
      <c r="C20" s="248">
        <v>-43787</v>
      </c>
      <c r="D20" s="246" t="s">
        <v>4</v>
      </c>
      <c r="E20" s="248">
        <v>1495</v>
      </c>
      <c r="F20" s="248">
        <v>-43875</v>
      </c>
      <c r="G20" s="246" t="s">
        <v>4</v>
      </c>
      <c r="I20" s="270"/>
      <c r="L20" s="270"/>
    </row>
    <row r="21" spans="1:12" ht="12.75" thickBot="1" x14ac:dyDescent="0.25">
      <c r="A21" s="247" t="s">
        <v>234</v>
      </c>
      <c r="B21" s="248">
        <v>6403</v>
      </c>
      <c r="C21" s="248">
        <v>-43787</v>
      </c>
      <c r="D21" s="246" t="s">
        <v>4</v>
      </c>
      <c r="E21" s="248">
        <v>1495</v>
      </c>
      <c r="F21" s="248">
        <v>-43875</v>
      </c>
      <c r="G21" s="246" t="s">
        <v>4</v>
      </c>
      <c r="I21" s="270"/>
      <c r="L21" s="270"/>
    </row>
    <row r="22" spans="1:12" x14ac:dyDescent="0.2">
      <c r="B22" s="271"/>
      <c r="C22" s="271"/>
      <c r="D22" s="271"/>
    </row>
    <row r="23" spans="1:12" x14ac:dyDescent="0.2">
      <c r="B23" s="271"/>
      <c r="C23" s="271"/>
      <c r="D23" s="271"/>
    </row>
    <row r="24" spans="1:12" ht="12.75" thickBot="1" x14ac:dyDescent="0.25">
      <c r="A24" s="276" t="s">
        <v>174</v>
      </c>
      <c r="B24" s="276"/>
      <c r="C24" s="276"/>
      <c r="D24" s="276"/>
      <c r="E24" s="276"/>
      <c r="F24" s="276"/>
      <c r="G24" s="276"/>
    </row>
    <row r="25" spans="1:12" ht="12.75" thickBot="1" x14ac:dyDescent="0.25">
      <c r="A25" s="244" t="s">
        <v>0</v>
      </c>
      <c r="B25" s="245" t="s">
        <v>498</v>
      </c>
      <c r="C25" s="245" t="s">
        <v>499</v>
      </c>
      <c r="D25" s="246" t="s">
        <v>3</v>
      </c>
      <c r="E25" s="245" t="s">
        <v>500</v>
      </c>
      <c r="F25" s="245" t="s">
        <v>501</v>
      </c>
      <c r="G25" s="246" t="s">
        <v>3</v>
      </c>
    </row>
    <row r="26" spans="1:12" ht="12.75" thickBot="1" x14ac:dyDescent="0.25">
      <c r="A26" s="250" t="s">
        <v>235</v>
      </c>
      <c r="B26" s="251">
        <v>10815</v>
      </c>
      <c r="C26" s="251">
        <v>13437</v>
      </c>
      <c r="D26" s="252">
        <v>-0.19500000000000001</v>
      </c>
      <c r="E26" s="251">
        <v>43391</v>
      </c>
      <c r="F26" s="251">
        <v>44054</v>
      </c>
      <c r="G26" s="252">
        <v>-1.4999999999999999E-2</v>
      </c>
      <c r="I26" s="270"/>
      <c r="L26" s="270"/>
    </row>
    <row r="27" spans="1:12" ht="12.75" thickBot="1" x14ac:dyDescent="0.25">
      <c r="A27" s="250" t="s">
        <v>236</v>
      </c>
      <c r="B27" s="251">
        <v>-1478</v>
      </c>
      <c r="C27" s="251">
        <v>-1709</v>
      </c>
      <c r="D27" s="252">
        <v>-0.13500000000000001</v>
      </c>
      <c r="E27" s="251">
        <v>-7639</v>
      </c>
      <c r="F27" s="251">
        <v>-9219</v>
      </c>
      <c r="G27" s="252">
        <v>-0.17100000000000001</v>
      </c>
      <c r="I27" s="270"/>
      <c r="L27" s="270"/>
    </row>
    <row r="28" spans="1:12" ht="12.75" thickBot="1" x14ac:dyDescent="0.25">
      <c r="A28" s="250" t="s">
        <v>237</v>
      </c>
      <c r="B28" s="251">
        <v>-337</v>
      </c>
      <c r="C28" s="251">
        <v>-405</v>
      </c>
      <c r="D28" s="252">
        <v>-0.16800000000000001</v>
      </c>
      <c r="E28" s="251">
        <v>-1511</v>
      </c>
      <c r="F28" s="251">
        <v>-1208</v>
      </c>
      <c r="G28" s="252">
        <v>0.251</v>
      </c>
      <c r="I28" s="270"/>
      <c r="L28" s="270"/>
    </row>
    <row r="29" spans="1:12" ht="12.75" thickBot="1" x14ac:dyDescent="0.25">
      <c r="A29" s="250" t="s">
        <v>238</v>
      </c>
      <c r="B29" s="251">
        <v>-3</v>
      </c>
      <c r="C29" s="251">
        <v>127</v>
      </c>
      <c r="D29" s="252" t="s">
        <v>4</v>
      </c>
      <c r="E29" s="251">
        <v>688</v>
      </c>
      <c r="F29" s="251">
        <v>856</v>
      </c>
      <c r="G29" s="252">
        <v>-0.19600000000000001</v>
      </c>
      <c r="I29" s="270"/>
      <c r="L29" s="270"/>
    </row>
    <row r="30" spans="1:12" ht="12.75" thickBot="1" x14ac:dyDescent="0.25">
      <c r="A30" s="250" t="s">
        <v>239</v>
      </c>
      <c r="B30" s="251">
        <v>51</v>
      </c>
      <c r="C30" s="251">
        <v>152</v>
      </c>
      <c r="D30" s="252">
        <v>-0.66400000000000003</v>
      </c>
      <c r="E30" s="251">
        <v>-2308</v>
      </c>
      <c r="F30" s="251">
        <v>-2498</v>
      </c>
      <c r="G30" s="252">
        <v>-7.5999999999999998E-2</v>
      </c>
      <c r="I30" s="270"/>
      <c r="L30" s="270"/>
    </row>
    <row r="31" spans="1:12" ht="12.75" thickBot="1" x14ac:dyDescent="0.25">
      <c r="A31" s="247" t="s">
        <v>240</v>
      </c>
      <c r="B31" s="248">
        <v>9048</v>
      </c>
      <c r="C31" s="248">
        <v>11602</v>
      </c>
      <c r="D31" s="246">
        <v>-0.22</v>
      </c>
      <c r="E31" s="248">
        <v>32621</v>
      </c>
      <c r="F31" s="248">
        <v>31985</v>
      </c>
      <c r="G31" s="246">
        <v>0.02</v>
      </c>
      <c r="I31" s="270"/>
      <c r="L31" s="270"/>
    </row>
    <row r="32" spans="1:12" ht="12.75" thickBot="1" x14ac:dyDescent="0.25">
      <c r="A32" s="250" t="s">
        <v>241</v>
      </c>
      <c r="B32" s="251">
        <v>-1229</v>
      </c>
      <c r="C32" s="251">
        <v>-2825</v>
      </c>
      <c r="D32" s="252">
        <v>-0.56499999999999995</v>
      </c>
      <c r="E32" s="251">
        <v>-5929</v>
      </c>
      <c r="F32" s="251">
        <v>-14097</v>
      </c>
      <c r="G32" s="252">
        <v>-0.57899999999999996</v>
      </c>
      <c r="I32" s="270"/>
      <c r="L32" s="270"/>
    </row>
    <row r="33" spans="1:12" ht="12.75" thickBot="1" x14ac:dyDescent="0.25">
      <c r="A33" s="250" t="s">
        <v>242</v>
      </c>
      <c r="B33" s="251">
        <v>8779</v>
      </c>
      <c r="C33" s="251">
        <v>0</v>
      </c>
      <c r="D33" s="252" t="s">
        <v>4</v>
      </c>
      <c r="E33" s="251">
        <v>9656</v>
      </c>
      <c r="F33" s="251">
        <v>4751</v>
      </c>
      <c r="G33" s="252" t="s">
        <v>4</v>
      </c>
      <c r="I33" s="270"/>
      <c r="L33" s="270"/>
    </row>
    <row r="34" spans="1:12" ht="12.75" thickBot="1" x14ac:dyDescent="0.25">
      <c r="A34" s="250" t="s">
        <v>243</v>
      </c>
      <c r="B34" s="251">
        <v>-261</v>
      </c>
      <c r="C34" s="251">
        <v>256</v>
      </c>
      <c r="D34" s="252" t="s">
        <v>4</v>
      </c>
      <c r="E34" s="251">
        <v>13</v>
      </c>
      <c r="F34" s="251">
        <v>1111</v>
      </c>
      <c r="G34" s="252">
        <v>-0.98799999999999999</v>
      </c>
      <c r="I34" s="270"/>
      <c r="L34" s="270"/>
    </row>
    <row r="35" spans="1:12" ht="12.75" thickBot="1" x14ac:dyDescent="0.25">
      <c r="A35" s="250" t="s">
        <v>244</v>
      </c>
      <c r="B35" s="251">
        <v>0</v>
      </c>
      <c r="C35" s="251">
        <v>0</v>
      </c>
      <c r="D35" s="252" t="s">
        <v>4</v>
      </c>
      <c r="E35" s="251">
        <v>6615</v>
      </c>
      <c r="F35" s="251">
        <v>-8308</v>
      </c>
      <c r="G35" s="252" t="s">
        <v>4</v>
      </c>
      <c r="I35" s="270"/>
      <c r="L35" s="270"/>
    </row>
    <row r="36" spans="1:12" ht="12.75" thickBot="1" x14ac:dyDescent="0.25">
      <c r="A36" s="250" t="s">
        <v>1</v>
      </c>
      <c r="B36" s="251">
        <v>-6</v>
      </c>
      <c r="C36" s="251">
        <v>208</v>
      </c>
      <c r="D36" s="252" t="s">
        <v>4</v>
      </c>
      <c r="E36" s="251">
        <v>-3046</v>
      </c>
      <c r="F36" s="251">
        <v>208</v>
      </c>
      <c r="G36" s="252" t="s">
        <v>4</v>
      </c>
      <c r="I36" s="270"/>
      <c r="L36" s="270"/>
    </row>
    <row r="37" spans="1:12" ht="12.75" thickBot="1" x14ac:dyDescent="0.25">
      <c r="A37" s="247" t="s">
        <v>245</v>
      </c>
      <c r="B37" s="248">
        <v>7283</v>
      </c>
      <c r="C37" s="248">
        <v>-2361</v>
      </c>
      <c r="D37" s="246" t="s">
        <v>4</v>
      </c>
      <c r="E37" s="248">
        <v>7309</v>
      </c>
      <c r="F37" s="248">
        <v>-16335</v>
      </c>
      <c r="G37" s="246" t="s">
        <v>4</v>
      </c>
      <c r="I37" s="270"/>
      <c r="L37" s="270"/>
    </row>
    <row r="38" spans="1:12" ht="12.75" thickBot="1" x14ac:dyDescent="0.25">
      <c r="A38" s="250" t="s">
        <v>335</v>
      </c>
      <c r="B38" s="251">
        <v>-4838</v>
      </c>
      <c r="C38" s="251">
        <v>-491</v>
      </c>
      <c r="D38" s="252" t="s">
        <v>4</v>
      </c>
      <c r="E38" s="251">
        <v>-20784</v>
      </c>
      <c r="F38" s="251">
        <v>411</v>
      </c>
      <c r="G38" s="252" t="s">
        <v>4</v>
      </c>
      <c r="I38" s="270"/>
      <c r="L38" s="270"/>
    </row>
    <row r="39" spans="1:12" ht="12.75" thickBot="1" x14ac:dyDescent="0.25">
      <c r="A39" s="250" t="s">
        <v>248</v>
      </c>
      <c r="B39" s="251">
        <v>-714</v>
      </c>
      <c r="C39" s="251">
        <v>-11</v>
      </c>
      <c r="D39" s="252" t="s">
        <v>4</v>
      </c>
      <c r="E39" s="251">
        <v>-24550</v>
      </c>
      <c r="F39" s="251">
        <v>-23591</v>
      </c>
      <c r="G39" s="252">
        <v>4.1000000000000002E-2</v>
      </c>
      <c r="I39" s="270"/>
      <c r="L39" s="270"/>
    </row>
    <row r="40" spans="1:12" ht="12.75" thickBot="1" x14ac:dyDescent="0.25">
      <c r="A40" s="250" t="s">
        <v>249</v>
      </c>
      <c r="B40" s="251">
        <v>-1927</v>
      </c>
      <c r="C40" s="251">
        <v>-5529</v>
      </c>
      <c r="D40" s="252">
        <v>-0.65100000000000002</v>
      </c>
      <c r="E40" s="251">
        <v>-8136</v>
      </c>
      <c r="F40" s="251">
        <v>-20000</v>
      </c>
      <c r="G40" s="252">
        <v>-0.59299999999999997</v>
      </c>
      <c r="I40" s="270"/>
      <c r="L40" s="270"/>
    </row>
    <row r="41" spans="1:12" ht="12.75" thickBot="1" x14ac:dyDescent="0.25">
      <c r="A41" s="250" t="s">
        <v>250</v>
      </c>
      <c r="B41" s="251">
        <v>200</v>
      </c>
      <c r="C41" s="251">
        <v>0</v>
      </c>
      <c r="D41" s="252" t="s">
        <v>4</v>
      </c>
      <c r="E41" s="251">
        <v>592</v>
      </c>
      <c r="F41" s="251">
        <v>3706</v>
      </c>
      <c r="G41" s="252">
        <v>-0.84</v>
      </c>
      <c r="I41" s="270"/>
      <c r="L41" s="270"/>
    </row>
    <row r="42" spans="1:12" ht="12.75" thickBot="1" x14ac:dyDescent="0.25">
      <c r="A42" s="247" t="s">
        <v>251</v>
      </c>
      <c r="B42" s="248">
        <v>-7279</v>
      </c>
      <c r="C42" s="248">
        <v>-6031</v>
      </c>
      <c r="D42" s="246">
        <v>0.20699999999999999</v>
      </c>
      <c r="E42" s="248">
        <v>-52878</v>
      </c>
      <c r="F42" s="248">
        <v>-39474</v>
      </c>
      <c r="G42" s="246">
        <v>0.34</v>
      </c>
      <c r="I42" s="270"/>
      <c r="L42" s="270"/>
    </row>
    <row r="43" spans="1:12" ht="12.75" thickBot="1" x14ac:dyDescent="0.25">
      <c r="A43" s="250" t="s">
        <v>252</v>
      </c>
      <c r="B43" s="251">
        <v>-68</v>
      </c>
      <c r="C43" s="251">
        <v>-300</v>
      </c>
      <c r="D43" s="252">
        <v>-0.77300000000000002</v>
      </c>
      <c r="E43" s="251">
        <v>-1976</v>
      </c>
      <c r="F43" s="251">
        <v>-2497</v>
      </c>
      <c r="G43" s="252">
        <v>-0.20899999999999999</v>
      </c>
      <c r="I43" s="270"/>
      <c r="L43" s="270"/>
    </row>
    <row r="44" spans="1:12" ht="12.75" thickBot="1" x14ac:dyDescent="0.25">
      <c r="A44" s="247" t="s">
        <v>253</v>
      </c>
      <c r="B44" s="278">
        <v>8984</v>
      </c>
      <c r="C44" s="248">
        <v>2910</v>
      </c>
      <c r="D44" s="246" t="s">
        <v>4</v>
      </c>
      <c r="E44" s="278">
        <v>-14924</v>
      </c>
      <c r="F44" s="248">
        <v>-26321</v>
      </c>
      <c r="G44" s="246">
        <v>-0.433</v>
      </c>
      <c r="I44" s="270"/>
      <c r="L44" s="270"/>
    </row>
    <row r="45" spans="1:12" ht="12.75" thickBot="1" x14ac:dyDescent="0.25">
      <c r="A45" s="247" t="s">
        <v>254</v>
      </c>
      <c r="B45" s="248">
        <v>16591</v>
      </c>
      <c r="C45" s="248">
        <v>37589</v>
      </c>
      <c r="D45" s="246">
        <v>-0.55900000000000005</v>
      </c>
      <c r="E45" s="248">
        <v>40499</v>
      </c>
      <c r="F45" s="248">
        <v>66820</v>
      </c>
      <c r="G45" s="246">
        <v>-0.39400000000000002</v>
      </c>
      <c r="I45" s="270"/>
      <c r="L45" s="270"/>
    </row>
    <row r="46" spans="1:12" ht="12.75" thickBot="1" x14ac:dyDescent="0.25">
      <c r="A46" s="247" t="s">
        <v>255</v>
      </c>
      <c r="B46" s="248">
        <v>25575</v>
      </c>
      <c r="C46" s="248">
        <v>40499</v>
      </c>
      <c r="D46" s="246">
        <v>-0.36899999999999999</v>
      </c>
      <c r="E46" s="248">
        <v>25575</v>
      </c>
      <c r="F46" s="248">
        <v>40499</v>
      </c>
      <c r="G46" s="246">
        <v>-0.36899999999999999</v>
      </c>
      <c r="I46" s="270"/>
      <c r="L46" s="270"/>
    </row>
    <row r="47" spans="1:12" x14ac:dyDescent="0.2">
      <c r="B47" s="279"/>
      <c r="C47" s="279"/>
      <c r="D47" s="271"/>
    </row>
    <row r="48" spans="1:12" x14ac:dyDescent="0.2">
      <c r="B48" s="279"/>
      <c r="C48" s="279"/>
      <c r="D48" s="271"/>
    </row>
    <row r="49" spans="1:6" ht="12.75" thickBot="1" x14ac:dyDescent="0.25">
      <c r="A49" s="276" t="s">
        <v>205</v>
      </c>
      <c r="B49" s="280"/>
      <c r="C49" s="280"/>
      <c r="D49" s="280"/>
      <c r="E49" s="280"/>
      <c r="F49" s="280"/>
    </row>
    <row r="50" spans="1:6" ht="12.75" thickBot="1" x14ac:dyDescent="0.25">
      <c r="A50" s="244" t="s">
        <v>0</v>
      </c>
      <c r="B50" s="266">
        <v>44926</v>
      </c>
      <c r="C50" s="266">
        <v>44834</v>
      </c>
      <c r="D50" s="267" t="s">
        <v>3</v>
      </c>
      <c r="E50" s="266">
        <v>44561</v>
      </c>
      <c r="F50" s="267" t="s">
        <v>3</v>
      </c>
    </row>
    <row r="51" spans="1:6" ht="12.75" thickBot="1" x14ac:dyDescent="0.25">
      <c r="A51" s="247" t="s">
        <v>256</v>
      </c>
      <c r="B51" s="281">
        <v>32237</v>
      </c>
      <c r="C51" s="281">
        <v>25384</v>
      </c>
      <c r="D51" s="260">
        <v>0.27</v>
      </c>
      <c r="E51" s="281">
        <v>56135</v>
      </c>
      <c r="F51" s="260">
        <v>-0.42599999999999999</v>
      </c>
    </row>
    <row r="52" spans="1:6" ht="12.75" thickBot="1" x14ac:dyDescent="0.25">
      <c r="A52" s="250" t="s">
        <v>257</v>
      </c>
      <c r="B52" s="251">
        <v>293883</v>
      </c>
      <c r="C52" s="251">
        <v>308747</v>
      </c>
      <c r="D52" s="262">
        <v>-4.8000000000000001E-2</v>
      </c>
      <c r="E52" s="251">
        <v>342118</v>
      </c>
      <c r="F52" s="262">
        <v>-0.14099999999999999</v>
      </c>
    </row>
    <row r="53" spans="1:6" ht="12.75" thickBot="1" x14ac:dyDescent="0.25">
      <c r="A53" s="250" t="s">
        <v>258</v>
      </c>
      <c r="B53" s="251">
        <v>5266</v>
      </c>
      <c r="C53" s="251">
        <v>7717</v>
      </c>
      <c r="D53" s="262">
        <v>-0.318</v>
      </c>
      <c r="E53" s="251">
        <v>7679</v>
      </c>
      <c r="F53" s="262">
        <v>-0.314</v>
      </c>
    </row>
    <row r="54" spans="1:6" ht="12.75" thickBot="1" x14ac:dyDescent="0.25">
      <c r="A54" s="247" t="s">
        <v>259</v>
      </c>
      <c r="B54" s="248">
        <v>299149</v>
      </c>
      <c r="C54" s="248">
        <v>316464</v>
      </c>
      <c r="D54" s="260">
        <v>-5.5E-2</v>
      </c>
      <c r="E54" s="248">
        <v>349797</v>
      </c>
      <c r="F54" s="260">
        <v>-0.14499999999999999</v>
      </c>
    </row>
    <row r="55" spans="1:6" ht="12.75" thickBot="1" x14ac:dyDescent="0.25">
      <c r="A55" s="247" t="s">
        <v>260</v>
      </c>
      <c r="B55" s="248">
        <v>331386</v>
      </c>
      <c r="C55" s="248">
        <v>341848</v>
      </c>
      <c r="D55" s="260">
        <v>-3.1E-2</v>
      </c>
      <c r="E55" s="248">
        <v>405932</v>
      </c>
      <c r="F55" s="260">
        <v>-0.184</v>
      </c>
    </row>
    <row r="56" spans="1:6" ht="12.75" thickBot="1" x14ac:dyDescent="0.25">
      <c r="A56" s="247" t="s">
        <v>261</v>
      </c>
      <c r="B56" s="248">
        <v>12988</v>
      </c>
      <c r="C56" s="248">
        <v>8434</v>
      </c>
      <c r="D56" s="260">
        <v>0.54</v>
      </c>
      <c r="E56" s="248">
        <v>15564</v>
      </c>
      <c r="F56" s="260">
        <v>-0.16600000000000001</v>
      </c>
    </row>
    <row r="57" spans="1:6" ht="12.75" thickBot="1" x14ac:dyDescent="0.25">
      <c r="A57" s="250" t="s">
        <v>262</v>
      </c>
      <c r="B57" s="251">
        <v>214278</v>
      </c>
      <c r="C57" s="251">
        <v>257792</v>
      </c>
      <c r="D57" s="262">
        <v>-0.16900000000000001</v>
      </c>
      <c r="E57" s="251">
        <v>295987</v>
      </c>
      <c r="F57" s="262">
        <v>-0.27600000000000002</v>
      </c>
    </row>
    <row r="58" spans="1:6" ht="12.75" thickBot="1" x14ac:dyDescent="0.25">
      <c r="A58" s="250" t="s">
        <v>263</v>
      </c>
      <c r="B58" s="251">
        <v>481</v>
      </c>
      <c r="C58" s="251">
        <v>504</v>
      </c>
      <c r="D58" s="262">
        <v>-4.5999999999999999E-2</v>
      </c>
      <c r="E58" s="251">
        <v>2918</v>
      </c>
      <c r="F58" s="262">
        <v>-0.83499999999999996</v>
      </c>
    </row>
    <row r="59" spans="1:6" ht="12.75" thickBot="1" x14ac:dyDescent="0.25">
      <c r="A59" s="247" t="s">
        <v>264</v>
      </c>
      <c r="B59" s="248">
        <v>214759</v>
      </c>
      <c r="C59" s="248">
        <v>258296</v>
      </c>
      <c r="D59" s="260">
        <v>-0.16900000000000001</v>
      </c>
      <c r="E59" s="248">
        <v>298905</v>
      </c>
      <c r="F59" s="260">
        <v>-0.28199999999999997</v>
      </c>
    </row>
    <row r="60" spans="1:6" ht="12.75" thickBot="1" x14ac:dyDescent="0.25">
      <c r="A60" s="247" t="s">
        <v>265</v>
      </c>
      <c r="B60" s="248">
        <v>227747</v>
      </c>
      <c r="C60" s="248">
        <v>266730</v>
      </c>
      <c r="D60" s="260">
        <v>-0.14599999999999999</v>
      </c>
      <c r="E60" s="248">
        <v>314469</v>
      </c>
      <c r="F60" s="260">
        <v>-0.27600000000000002</v>
      </c>
    </row>
    <row r="61" spans="1:6" ht="12.75" thickBot="1" x14ac:dyDescent="0.25">
      <c r="A61" s="247" t="s">
        <v>266</v>
      </c>
      <c r="B61" s="248">
        <v>103639</v>
      </c>
      <c r="C61" s="248">
        <v>75118</v>
      </c>
      <c r="D61" s="260">
        <v>0.38</v>
      </c>
      <c r="E61" s="248">
        <v>91463</v>
      </c>
      <c r="F61" s="260">
        <v>0.13300000000000001</v>
      </c>
    </row>
    <row r="62" spans="1:6" ht="12.75" thickBot="1" x14ac:dyDescent="0.25">
      <c r="A62" s="250" t="s">
        <v>267</v>
      </c>
      <c r="B62" s="251">
        <v>0</v>
      </c>
      <c r="C62" s="251">
        <v>0</v>
      </c>
      <c r="D62" s="262" t="s">
        <v>4</v>
      </c>
      <c r="E62" s="251">
        <v>0</v>
      </c>
      <c r="F62" s="262" t="s">
        <v>4</v>
      </c>
    </row>
    <row r="63" spans="1:6" ht="12.75" thickBot="1" x14ac:dyDescent="0.25">
      <c r="A63" s="247" t="s">
        <v>268</v>
      </c>
      <c r="B63" s="248">
        <v>103639</v>
      </c>
      <c r="C63" s="248">
        <v>75118</v>
      </c>
      <c r="D63" s="260">
        <v>0.38</v>
      </c>
      <c r="E63" s="248">
        <v>91463</v>
      </c>
      <c r="F63" s="260">
        <v>0.13300000000000001</v>
      </c>
    </row>
    <row r="64" spans="1:6" ht="12.75" thickBot="1" x14ac:dyDescent="0.25">
      <c r="A64" s="247" t="s">
        <v>269</v>
      </c>
      <c r="B64" s="248">
        <v>331386</v>
      </c>
      <c r="C64" s="248">
        <v>341848</v>
      </c>
      <c r="D64" s="260">
        <v>-3.1E-2</v>
      </c>
      <c r="E64" s="248">
        <v>405932</v>
      </c>
      <c r="F64" s="260">
        <v>-0.184</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9FF87-E876-40CF-9207-0FAF10D98515}">
  <sheetPr>
    <tabColor rgb="FF7B2038"/>
  </sheetPr>
  <dimension ref="A1:M64"/>
  <sheetViews>
    <sheetView showGridLines="0" zoomScale="80" zoomScaleNormal="80" workbookViewId="0">
      <pane ySplit="3" topLeftCell="A17" activePane="bottomLeft" state="frozen"/>
      <selection pane="bottomLeft" activeCell="F47" sqref="B47:F47"/>
    </sheetView>
  </sheetViews>
  <sheetFormatPr defaultColWidth="8.85546875" defaultRowHeight="12" x14ac:dyDescent="0.2"/>
  <cols>
    <col min="1" max="1" width="45.5703125" style="271" customWidth="1"/>
    <col min="2" max="3" width="11.28515625" style="269" bestFit="1" customWidth="1"/>
    <col min="4" max="4" width="12.28515625" style="270" bestFit="1" customWidth="1"/>
    <col min="5" max="5" width="11.28515625" style="271" bestFit="1" customWidth="1"/>
    <col min="6" max="6" width="10.7109375" style="271" bestFit="1" customWidth="1"/>
    <col min="7" max="7" width="12.28515625" style="271" bestFit="1" customWidth="1"/>
    <col min="8" max="8" width="12" style="271" bestFit="1" customWidth="1"/>
    <col min="9" max="9" width="12.42578125" style="271" bestFit="1" customWidth="1"/>
    <col min="10" max="10" width="12" style="271" bestFit="1" customWidth="1"/>
    <col min="11" max="16384" width="8.85546875" style="271"/>
  </cols>
  <sheetData>
    <row r="1" spans="1:7" ht="14.25" x14ac:dyDescent="0.2">
      <c r="A1" s="1" t="s">
        <v>2</v>
      </c>
    </row>
    <row r="2" spans="1:7" ht="14.25" x14ac:dyDescent="0.2">
      <c r="A2" s="1" t="s">
        <v>222</v>
      </c>
    </row>
    <row r="3" spans="1:7" ht="14.25" x14ac:dyDescent="0.25">
      <c r="A3" s="2" t="s">
        <v>336</v>
      </c>
      <c r="B3" s="272"/>
      <c r="C3" s="272"/>
      <c r="D3" s="273"/>
    </row>
    <row r="4" spans="1:7" x14ac:dyDescent="0.2">
      <c r="A4" s="95"/>
      <c r="B4" s="274"/>
      <c r="C4" s="274"/>
      <c r="D4" s="275"/>
    </row>
    <row r="5" spans="1:7" ht="12.75" thickBot="1" x14ac:dyDescent="0.25">
      <c r="A5" s="276" t="s">
        <v>145</v>
      </c>
      <c r="B5" s="276"/>
      <c r="C5" s="276"/>
      <c r="D5" s="276"/>
      <c r="E5" s="276"/>
      <c r="F5" s="276"/>
      <c r="G5" s="276"/>
    </row>
    <row r="6" spans="1:7" ht="12.75" thickBot="1" x14ac:dyDescent="0.25">
      <c r="A6" s="244" t="s">
        <v>336</v>
      </c>
      <c r="B6" s="245" t="s">
        <v>498</v>
      </c>
      <c r="C6" s="245" t="s">
        <v>499</v>
      </c>
      <c r="D6" s="246" t="s">
        <v>3</v>
      </c>
      <c r="E6" s="245" t="s">
        <v>500</v>
      </c>
      <c r="F6" s="245" t="s">
        <v>501</v>
      </c>
      <c r="G6" s="246" t="s">
        <v>3</v>
      </c>
    </row>
    <row r="7" spans="1:7" ht="12.75" thickBot="1" x14ac:dyDescent="0.25">
      <c r="A7" s="250" t="s">
        <v>223</v>
      </c>
      <c r="B7" s="251">
        <v>2843</v>
      </c>
      <c r="C7" s="251">
        <v>3198</v>
      </c>
      <c r="D7" s="252">
        <v>-0.111</v>
      </c>
      <c r="E7" s="251">
        <v>14583</v>
      </c>
      <c r="F7" s="251">
        <v>13490</v>
      </c>
      <c r="G7" s="252">
        <v>8.1000000000000003E-2</v>
      </c>
    </row>
    <row r="8" spans="1:7" ht="12.75" thickBot="1" x14ac:dyDescent="0.25">
      <c r="A8" s="250" t="s">
        <v>1</v>
      </c>
      <c r="B8" s="251">
        <v>0</v>
      </c>
      <c r="C8" s="251">
        <v>0</v>
      </c>
      <c r="D8" s="252" t="s">
        <v>4</v>
      </c>
      <c r="E8" s="251">
        <v>0</v>
      </c>
      <c r="F8" s="251">
        <v>194</v>
      </c>
      <c r="G8" s="252" t="s">
        <v>4</v>
      </c>
    </row>
    <row r="9" spans="1:7" ht="12.75" thickBot="1" x14ac:dyDescent="0.25">
      <c r="A9" s="247" t="s">
        <v>224</v>
      </c>
      <c r="B9" s="248">
        <v>2843</v>
      </c>
      <c r="C9" s="248">
        <v>3198</v>
      </c>
      <c r="D9" s="246">
        <v>-0.111</v>
      </c>
      <c r="E9" s="248">
        <v>14583</v>
      </c>
      <c r="F9" s="248">
        <v>13684</v>
      </c>
      <c r="G9" s="246">
        <v>6.6000000000000003E-2</v>
      </c>
    </row>
    <row r="10" spans="1:7" ht="12.75" thickBot="1" x14ac:dyDescent="0.25">
      <c r="A10" s="250" t="s">
        <v>225</v>
      </c>
      <c r="B10" s="251">
        <v>-204</v>
      </c>
      <c r="C10" s="251">
        <v>-119</v>
      </c>
      <c r="D10" s="252">
        <v>0.71399999999999997</v>
      </c>
      <c r="E10" s="251">
        <v>-600</v>
      </c>
      <c r="F10" s="251">
        <v>-497</v>
      </c>
      <c r="G10" s="252">
        <v>0.20699999999999999</v>
      </c>
    </row>
    <row r="11" spans="1:7" ht="12.75" thickBot="1" x14ac:dyDescent="0.25">
      <c r="A11" s="250" t="s">
        <v>226</v>
      </c>
      <c r="B11" s="251">
        <v>-42</v>
      </c>
      <c r="C11" s="251">
        <v>-51</v>
      </c>
      <c r="D11" s="252">
        <v>-0.17599999999999999</v>
      </c>
      <c r="E11" s="251">
        <v>-187</v>
      </c>
      <c r="F11" s="251">
        <v>-161</v>
      </c>
      <c r="G11" s="252">
        <v>0.161</v>
      </c>
    </row>
    <row r="12" spans="1:7" ht="12.75" thickBot="1" x14ac:dyDescent="0.25">
      <c r="A12" s="250" t="s">
        <v>227</v>
      </c>
      <c r="B12" s="251">
        <v>-691</v>
      </c>
      <c r="C12" s="251">
        <v>-630</v>
      </c>
      <c r="D12" s="252">
        <v>9.5000000000000001E-2</v>
      </c>
      <c r="E12" s="251">
        <v>-2621</v>
      </c>
      <c r="F12" s="251">
        <v>-2666</v>
      </c>
      <c r="G12" s="252">
        <v>-1.7000000000000001E-2</v>
      </c>
    </row>
    <row r="13" spans="1:7" ht="12.75" thickBot="1" x14ac:dyDescent="0.25">
      <c r="A13" s="247" t="s">
        <v>228</v>
      </c>
      <c r="B13" s="248">
        <v>-937</v>
      </c>
      <c r="C13" s="248">
        <v>-800</v>
      </c>
      <c r="D13" s="246">
        <v>0.17100000000000001</v>
      </c>
      <c r="E13" s="248">
        <v>-3408</v>
      </c>
      <c r="F13" s="248">
        <v>-3324</v>
      </c>
      <c r="G13" s="246">
        <v>2.5000000000000001E-2</v>
      </c>
    </row>
    <row r="14" spans="1:7" ht="12.75" thickBot="1" x14ac:dyDescent="0.25">
      <c r="A14" s="247" t="s">
        <v>157</v>
      </c>
      <c r="B14" s="248">
        <v>1906</v>
      </c>
      <c r="C14" s="248">
        <v>2398</v>
      </c>
      <c r="D14" s="246">
        <v>-0.20499999999999999</v>
      </c>
      <c r="E14" s="248">
        <v>11175</v>
      </c>
      <c r="F14" s="248">
        <v>10360</v>
      </c>
      <c r="G14" s="246">
        <v>7.9000000000000001E-2</v>
      </c>
    </row>
    <row r="15" spans="1:7" s="95" customFormat="1" ht="12.75" thickBot="1" x14ac:dyDescent="0.25">
      <c r="A15" s="253" t="s">
        <v>229</v>
      </c>
      <c r="B15" s="254">
        <v>0.67041857193105869</v>
      </c>
      <c r="C15" s="254">
        <v>0.74984365228267669</v>
      </c>
      <c r="D15" s="255" t="s">
        <v>524</v>
      </c>
      <c r="E15" s="254">
        <v>0.7663032297881095</v>
      </c>
      <c r="F15" s="254">
        <v>0.75708857059339374</v>
      </c>
      <c r="G15" s="255" t="s">
        <v>523</v>
      </c>
    </row>
    <row r="16" spans="1:7" ht="12.75" thickBot="1" x14ac:dyDescent="0.25">
      <c r="A16" s="247" t="s">
        <v>230</v>
      </c>
      <c r="B16" s="248">
        <v>991</v>
      </c>
      <c r="C16" s="248">
        <v>1430</v>
      </c>
      <c r="D16" s="246">
        <v>-0.307</v>
      </c>
      <c r="E16" s="248">
        <v>7381</v>
      </c>
      <c r="F16" s="248">
        <v>6301</v>
      </c>
      <c r="G16" s="246">
        <v>0.17100000000000001</v>
      </c>
    </row>
    <row r="17" spans="1:13" ht="12.75" thickBot="1" x14ac:dyDescent="0.25">
      <c r="A17" s="250" t="s">
        <v>231</v>
      </c>
      <c r="B17" s="251">
        <v>-1675</v>
      </c>
      <c r="C17" s="251">
        <v>-2022</v>
      </c>
      <c r="D17" s="252">
        <v>-0.17199999999999999</v>
      </c>
      <c r="E17" s="251">
        <v>-7348</v>
      </c>
      <c r="F17" s="251">
        <v>-7184</v>
      </c>
      <c r="G17" s="252">
        <v>2.3E-2</v>
      </c>
    </row>
    <row r="18" spans="1:13" ht="12.75" thickBot="1" x14ac:dyDescent="0.25">
      <c r="A18" s="250" t="s">
        <v>26</v>
      </c>
      <c r="B18" s="251">
        <v>3038</v>
      </c>
      <c r="C18" s="251">
        <v>-13545</v>
      </c>
      <c r="D18" s="252" t="s">
        <v>4</v>
      </c>
      <c r="E18" s="251">
        <v>748</v>
      </c>
      <c r="F18" s="251">
        <v>-13292</v>
      </c>
      <c r="G18" s="252" t="s">
        <v>4</v>
      </c>
    </row>
    <row r="19" spans="1:13" ht="12.75" thickBot="1" x14ac:dyDescent="0.25">
      <c r="A19" s="250" t="s">
        <v>232</v>
      </c>
      <c r="B19" s="251">
        <v>9</v>
      </c>
      <c r="C19" s="251">
        <v>-3</v>
      </c>
      <c r="D19" s="252" t="s">
        <v>4</v>
      </c>
      <c r="E19" s="251">
        <v>152</v>
      </c>
      <c r="F19" s="251">
        <v>111</v>
      </c>
      <c r="G19" s="252">
        <v>0.36899999999999999</v>
      </c>
    </row>
    <row r="20" spans="1:13" ht="12.75" thickBot="1" x14ac:dyDescent="0.25">
      <c r="A20" s="247" t="s">
        <v>233</v>
      </c>
      <c r="B20" s="248">
        <v>2363</v>
      </c>
      <c r="C20" s="248">
        <v>-14140</v>
      </c>
      <c r="D20" s="246" t="s">
        <v>4</v>
      </c>
      <c r="E20" s="248">
        <v>933</v>
      </c>
      <c r="F20" s="248">
        <v>-14064</v>
      </c>
      <c r="G20" s="246" t="s">
        <v>4</v>
      </c>
    </row>
    <row r="21" spans="1:13" ht="12.75" thickBot="1" x14ac:dyDescent="0.25">
      <c r="A21" s="247" t="s">
        <v>234</v>
      </c>
      <c r="B21" s="248">
        <v>2363</v>
      </c>
      <c r="C21" s="248">
        <v>-14140</v>
      </c>
      <c r="D21" s="246" t="s">
        <v>4</v>
      </c>
      <c r="E21" s="248">
        <v>933</v>
      </c>
      <c r="F21" s="248">
        <v>-14064</v>
      </c>
      <c r="G21" s="246" t="s">
        <v>4</v>
      </c>
    </row>
    <row r="22" spans="1:13" x14ac:dyDescent="0.2">
      <c r="B22" s="271"/>
      <c r="C22" s="271"/>
      <c r="D22" s="271"/>
    </row>
    <row r="23" spans="1:13" x14ac:dyDescent="0.2">
      <c r="B23" s="271"/>
      <c r="C23" s="271"/>
      <c r="D23" s="271"/>
    </row>
    <row r="24" spans="1:13" ht="12.75" thickBot="1" x14ac:dyDescent="0.25">
      <c r="A24" s="276" t="s">
        <v>174</v>
      </c>
      <c r="B24" s="276"/>
      <c r="C24" s="276"/>
      <c r="D24" s="276"/>
      <c r="E24" s="276"/>
      <c r="F24" s="276"/>
      <c r="G24" s="276"/>
    </row>
    <row r="25" spans="1:13" ht="12.75" thickBot="1" x14ac:dyDescent="0.25">
      <c r="A25" s="244" t="s">
        <v>336</v>
      </c>
      <c r="B25" s="245" t="s">
        <v>498</v>
      </c>
      <c r="C25" s="245" t="s">
        <v>499</v>
      </c>
      <c r="D25" s="246" t="s">
        <v>3</v>
      </c>
      <c r="E25" s="245" t="s">
        <v>500</v>
      </c>
      <c r="F25" s="245" t="s">
        <v>501</v>
      </c>
      <c r="G25" s="246" t="s">
        <v>3</v>
      </c>
    </row>
    <row r="26" spans="1:13" ht="12.75" thickBot="1" x14ac:dyDescent="0.25">
      <c r="A26" s="250" t="s">
        <v>235</v>
      </c>
      <c r="B26" s="251">
        <v>3950</v>
      </c>
      <c r="C26" s="251">
        <v>4311</v>
      </c>
      <c r="D26" s="252">
        <v>-8.4000000000000005E-2</v>
      </c>
      <c r="E26" s="251">
        <v>15026</v>
      </c>
      <c r="F26" s="251">
        <v>13809</v>
      </c>
      <c r="G26" s="252">
        <v>8.7999999999999995E-2</v>
      </c>
      <c r="I26" s="279"/>
      <c r="J26" s="279"/>
      <c r="K26" s="279"/>
      <c r="L26" s="279"/>
      <c r="M26" s="279"/>
    </row>
    <row r="27" spans="1:13" ht="12.75" thickBot="1" x14ac:dyDescent="0.25">
      <c r="A27" s="250" t="s">
        <v>236</v>
      </c>
      <c r="B27" s="251">
        <v>-542</v>
      </c>
      <c r="C27" s="251">
        <v>-549</v>
      </c>
      <c r="D27" s="252">
        <v>-1.2999999999999999E-2</v>
      </c>
      <c r="E27" s="251">
        <v>-2601</v>
      </c>
      <c r="F27" s="251">
        <v>-2865</v>
      </c>
      <c r="G27" s="252">
        <v>-9.1999999999999998E-2</v>
      </c>
      <c r="I27" s="279"/>
      <c r="J27" s="279"/>
      <c r="K27" s="279"/>
      <c r="L27" s="279"/>
      <c r="M27" s="279"/>
    </row>
    <row r="28" spans="1:13" ht="12.75" thickBot="1" x14ac:dyDescent="0.25">
      <c r="A28" s="250" t="s">
        <v>237</v>
      </c>
      <c r="B28" s="251">
        <v>-123</v>
      </c>
      <c r="C28" s="251">
        <v>-130</v>
      </c>
      <c r="D28" s="252">
        <v>-5.3999999999999999E-2</v>
      </c>
      <c r="E28" s="251">
        <v>-518</v>
      </c>
      <c r="F28" s="251">
        <v>-375</v>
      </c>
      <c r="G28" s="252">
        <v>0.38100000000000001</v>
      </c>
      <c r="I28" s="279"/>
      <c r="J28" s="279"/>
      <c r="K28" s="279"/>
      <c r="L28" s="279"/>
      <c r="M28" s="279"/>
    </row>
    <row r="29" spans="1:13" ht="12.75" thickBot="1" x14ac:dyDescent="0.25">
      <c r="A29" s="250" t="s">
        <v>238</v>
      </c>
      <c r="B29" s="251">
        <v>-1</v>
      </c>
      <c r="C29" s="251">
        <v>41</v>
      </c>
      <c r="D29" s="252" t="s">
        <v>4</v>
      </c>
      <c r="E29" s="251">
        <v>230</v>
      </c>
      <c r="F29" s="251">
        <v>259</v>
      </c>
      <c r="G29" s="252">
        <v>-0.112</v>
      </c>
      <c r="I29" s="279"/>
      <c r="J29" s="279"/>
      <c r="K29" s="279"/>
      <c r="L29" s="279"/>
      <c r="M29" s="279"/>
    </row>
    <row r="30" spans="1:13" ht="12.75" thickBot="1" x14ac:dyDescent="0.25">
      <c r="A30" s="250" t="s">
        <v>239</v>
      </c>
      <c r="B30" s="251">
        <v>18</v>
      </c>
      <c r="C30" s="251">
        <v>48</v>
      </c>
      <c r="D30" s="252">
        <v>-0.625</v>
      </c>
      <c r="E30" s="251">
        <v>-793</v>
      </c>
      <c r="F30" s="251">
        <v>-784</v>
      </c>
      <c r="G30" s="252">
        <v>1.0999999999999999E-2</v>
      </c>
      <c r="I30" s="279"/>
      <c r="J30" s="279"/>
    </row>
    <row r="31" spans="1:13" ht="12.75" thickBot="1" x14ac:dyDescent="0.25">
      <c r="A31" s="247" t="s">
        <v>240</v>
      </c>
      <c r="B31" s="248">
        <v>3302</v>
      </c>
      <c r="C31" s="248">
        <v>3721</v>
      </c>
      <c r="D31" s="246">
        <v>-0.113</v>
      </c>
      <c r="E31" s="248">
        <v>11344</v>
      </c>
      <c r="F31" s="248">
        <v>10044</v>
      </c>
      <c r="G31" s="246">
        <v>0.129</v>
      </c>
      <c r="I31" s="279"/>
      <c r="J31" s="279"/>
    </row>
    <row r="32" spans="1:13" ht="12.75" thickBot="1" x14ac:dyDescent="0.25">
      <c r="A32" s="250" t="s">
        <v>241</v>
      </c>
      <c r="B32" s="251">
        <v>-453</v>
      </c>
      <c r="C32" s="251">
        <v>-905</v>
      </c>
      <c r="D32" s="252">
        <v>-0.497</v>
      </c>
      <c r="E32" s="251">
        <v>-2021</v>
      </c>
      <c r="F32" s="251">
        <v>-4328</v>
      </c>
      <c r="G32" s="252">
        <v>-0.53300000000000003</v>
      </c>
      <c r="I32" s="279"/>
      <c r="J32" s="279"/>
    </row>
    <row r="33" spans="1:13" ht="12.75" thickBot="1" x14ac:dyDescent="0.25">
      <c r="A33" s="250" t="s">
        <v>242</v>
      </c>
      <c r="B33" s="251">
        <v>3249</v>
      </c>
      <c r="C33" s="251">
        <v>0</v>
      </c>
      <c r="D33" s="252" t="s">
        <v>4</v>
      </c>
      <c r="E33" s="251">
        <v>3517</v>
      </c>
      <c r="F33" s="251">
        <v>1521</v>
      </c>
      <c r="G33" s="252" t="s">
        <v>4</v>
      </c>
      <c r="I33" s="279"/>
      <c r="J33" s="279"/>
      <c r="K33" s="279"/>
      <c r="L33" s="279"/>
      <c r="M33" s="279"/>
    </row>
    <row r="34" spans="1:13" ht="12.75" thickBot="1" x14ac:dyDescent="0.25">
      <c r="A34" s="250" t="s">
        <v>243</v>
      </c>
      <c r="B34" s="251">
        <v>-96</v>
      </c>
      <c r="C34" s="251">
        <v>81</v>
      </c>
      <c r="D34" s="252" t="s">
        <v>4</v>
      </c>
      <c r="E34" s="251">
        <v>-6</v>
      </c>
      <c r="F34" s="251">
        <v>348</v>
      </c>
      <c r="G34" s="252" t="s">
        <v>4</v>
      </c>
      <c r="I34" s="279"/>
      <c r="J34" s="279"/>
      <c r="K34" s="279"/>
      <c r="L34" s="279"/>
      <c r="M34" s="279"/>
    </row>
    <row r="35" spans="1:13" ht="12.75" thickBot="1" x14ac:dyDescent="0.25">
      <c r="A35" s="250" t="s">
        <v>244</v>
      </c>
      <c r="B35" s="251">
        <v>0</v>
      </c>
      <c r="C35" s="251">
        <v>0</v>
      </c>
      <c r="D35" s="252" t="s">
        <v>4</v>
      </c>
      <c r="E35" s="251">
        <v>2447</v>
      </c>
      <c r="F35" s="251">
        <v>-2435</v>
      </c>
      <c r="G35" s="252" t="s">
        <v>4</v>
      </c>
      <c r="I35" s="279"/>
      <c r="J35" s="279"/>
      <c r="K35" s="279"/>
      <c r="L35" s="279"/>
      <c r="M35" s="279"/>
    </row>
    <row r="36" spans="1:13" ht="12.75" thickBot="1" x14ac:dyDescent="0.25">
      <c r="A36" s="250" t="s">
        <v>1</v>
      </c>
      <c r="B36" s="251">
        <v>-2.2523128256795051</v>
      </c>
      <c r="C36" s="251">
        <v>67</v>
      </c>
      <c r="D36" s="252" t="s">
        <v>4</v>
      </c>
      <c r="E36" s="251">
        <v>-976</v>
      </c>
      <c r="F36" s="251">
        <v>67</v>
      </c>
      <c r="G36" s="252" t="s">
        <v>4</v>
      </c>
      <c r="I36" s="279"/>
      <c r="J36" s="279"/>
      <c r="K36" s="279"/>
      <c r="L36" s="279"/>
      <c r="M36" s="279"/>
    </row>
    <row r="37" spans="1:13" ht="12.75" thickBot="1" x14ac:dyDescent="0.25">
      <c r="A37" s="247" t="s">
        <v>245</v>
      </c>
      <c r="B37" s="248">
        <v>2698</v>
      </c>
      <c r="C37" s="248">
        <v>-757</v>
      </c>
      <c r="D37" s="246" t="s">
        <v>4</v>
      </c>
      <c r="E37" s="248">
        <v>2961</v>
      </c>
      <c r="F37" s="248">
        <v>-4827</v>
      </c>
      <c r="G37" s="246" t="s">
        <v>4</v>
      </c>
      <c r="I37" s="279"/>
      <c r="J37" s="279"/>
    </row>
    <row r="38" spans="1:13" ht="12.75" thickBot="1" x14ac:dyDescent="0.25">
      <c r="A38" s="250" t="s">
        <v>335</v>
      </c>
      <c r="B38" s="251">
        <v>-1743</v>
      </c>
      <c r="C38" s="251">
        <v>-150</v>
      </c>
      <c r="D38" s="252" t="s">
        <v>4</v>
      </c>
      <c r="E38" s="251">
        <v>-7192</v>
      </c>
      <c r="F38" s="251">
        <v>79</v>
      </c>
      <c r="G38" s="252" t="s">
        <v>4</v>
      </c>
      <c r="I38" s="279"/>
      <c r="J38" s="279"/>
      <c r="K38" s="279"/>
      <c r="L38" s="279"/>
      <c r="M38" s="279"/>
    </row>
    <row r="39" spans="1:13" ht="12.75" thickBot="1" x14ac:dyDescent="0.25">
      <c r="A39" s="250" t="s">
        <v>248</v>
      </c>
      <c r="B39" s="251">
        <v>-257</v>
      </c>
      <c r="C39" s="251">
        <v>-4</v>
      </c>
      <c r="D39" s="252" t="s">
        <v>4</v>
      </c>
      <c r="E39" s="251">
        <v>-8465</v>
      </c>
      <c r="F39" s="251">
        <v>-7335</v>
      </c>
      <c r="G39" s="252">
        <v>0.154</v>
      </c>
      <c r="I39" s="279"/>
      <c r="J39" s="279"/>
    </row>
    <row r="40" spans="1:13" ht="12.75" thickBot="1" x14ac:dyDescent="0.25">
      <c r="A40" s="250" t="s">
        <v>249</v>
      </c>
      <c r="B40" s="251">
        <v>-700</v>
      </c>
      <c r="C40" s="251">
        <v>-1800</v>
      </c>
      <c r="D40" s="252">
        <v>-0.61099999999999999</v>
      </c>
      <c r="E40" s="251">
        <v>-2800</v>
      </c>
      <c r="F40" s="251">
        <v>-6250</v>
      </c>
      <c r="G40" s="252">
        <v>-0.55200000000000005</v>
      </c>
      <c r="I40" s="279"/>
      <c r="J40" s="279"/>
      <c r="K40" s="279"/>
      <c r="L40" s="279"/>
      <c r="M40" s="279"/>
    </row>
    <row r="41" spans="1:13" ht="12.75" thickBot="1" x14ac:dyDescent="0.25">
      <c r="A41" s="250" t="s">
        <v>250</v>
      </c>
      <c r="B41" s="251">
        <v>73</v>
      </c>
      <c r="C41" s="251">
        <v>0</v>
      </c>
      <c r="D41" s="252" t="s">
        <v>4</v>
      </c>
      <c r="E41" s="251">
        <v>202</v>
      </c>
      <c r="F41" s="251">
        <v>1123</v>
      </c>
      <c r="G41" s="252">
        <v>-0.82</v>
      </c>
      <c r="I41" s="279"/>
      <c r="J41" s="279"/>
      <c r="K41" s="279"/>
      <c r="L41" s="279"/>
      <c r="M41" s="279"/>
    </row>
    <row r="42" spans="1:13" ht="12.75" thickBot="1" x14ac:dyDescent="0.25">
      <c r="A42" s="247" t="s">
        <v>251</v>
      </c>
      <c r="B42" s="248">
        <v>-2627</v>
      </c>
      <c r="C42" s="248">
        <v>-1954</v>
      </c>
      <c r="D42" s="246">
        <v>0.34399999999999997</v>
      </c>
      <c r="E42" s="248">
        <v>-18255</v>
      </c>
      <c r="F42" s="248">
        <v>-12383</v>
      </c>
      <c r="G42" s="246">
        <v>0.47399999999999998</v>
      </c>
      <c r="I42" s="279"/>
      <c r="J42" s="279"/>
    </row>
    <row r="43" spans="1:13" ht="12.75" thickBot="1" x14ac:dyDescent="0.25">
      <c r="A43" s="250" t="s">
        <v>252</v>
      </c>
      <c r="B43" s="251">
        <v>243</v>
      </c>
      <c r="C43" s="251">
        <v>27</v>
      </c>
      <c r="D43" s="252" t="s">
        <v>4</v>
      </c>
      <c r="E43" s="251">
        <v>344</v>
      </c>
      <c r="F43" s="251">
        <v>-153</v>
      </c>
      <c r="G43" s="252" t="s">
        <v>4</v>
      </c>
      <c r="I43" s="279"/>
      <c r="J43" s="279"/>
    </row>
    <row r="44" spans="1:13" ht="12.75" thickBot="1" x14ac:dyDescent="0.25">
      <c r="A44" s="247" t="s">
        <v>253</v>
      </c>
      <c r="B44" s="278">
        <v>3616</v>
      </c>
      <c r="C44" s="278">
        <v>1037</v>
      </c>
      <c r="D44" s="246" t="s">
        <v>4</v>
      </c>
      <c r="E44" s="278">
        <v>-3606</v>
      </c>
      <c r="F44" s="278">
        <v>-7319</v>
      </c>
      <c r="G44" s="246">
        <v>-0.50700000000000001</v>
      </c>
      <c r="I44" s="279"/>
      <c r="J44" s="279"/>
    </row>
    <row r="45" spans="1:13" ht="12.75" thickBot="1" x14ac:dyDescent="0.25">
      <c r="A45" s="247" t="s">
        <v>254</v>
      </c>
      <c r="B45" s="248">
        <v>5852</v>
      </c>
      <c r="C45" s="248">
        <v>12037</v>
      </c>
      <c r="D45" s="246">
        <v>-0.51400000000000001</v>
      </c>
      <c r="E45" s="248">
        <v>13074</v>
      </c>
      <c r="F45" s="248">
        <v>20393</v>
      </c>
      <c r="G45" s="246">
        <v>-0.35899999999999999</v>
      </c>
      <c r="I45" s="279"/>
      <c r="J45" s="279"/>
    </row>
    <row r="46" spans="1:13" ht="12.75" thickBot="1" x14ac:dyDescent="0.25">
      <c r="A46" s="247" t="s">
        <v>255</v>
      </c>
      <c r="B46" s="248">
        <v>9468</v>
      </c>
      <c r="C46" s="248">
        <v>13074</v>
      </c>
      <c r="D46" s="246">
        <v>-0.27600000000000002</v>
      </c>
      <c r="E46" s="248">
        <v>9468</v>
      </c>
      <c r="F46" s="248">
        <v>13074</v>
      </c>
      <c r="G46" s="246">
        <v>-0.27600000000000002</v>
      </c>
      <c r="I46" s="279"/>
      <c r="J46" s="279"/>
    </row>
    <row r="47" spans="1:13" x14ac:dyDescent="0.2">
      <c r="B47" s="279"/>
      <c r="C47" s="279"/>
      <c r="D47" s="271"/>
      <c r="E47" s="279"/>
      <c r="F47" s="279"/>
    </row>
    <row r="48" spans="1:13" x14ac:dyDescent="0.2">
      <c r="A48" s="279"/>
      <c r="B48" s="279"/>
      <c r="C48" s="279"/>
      <c r="D48" s="271"/>
    </row>
    <row r="49" spans="1:11" ht="12.75" thickBot="1" x14ac:dyDescent="0.25">
      <c r="A49" s="276" t="s">
        <v>205</v>
      </c>
      <c r="B49" s="280"/>
      <c r="C49" s="280"/>
      <c r="D49" s="280"/>
      <c r="E49" s="280"/>
      <c r="F49" s="280"/>
    </row>
    <row r="50" spans="1:11" ht="12.75" thickBot="1" x14ac:dyDescent="0.25">
      <c r="A50" s="244" t="s">
        <v>336</v>
      </c>
      <c r="B50" s="266">
        <v>44926</v>
      </c>
      <c r="C50" s="266">
        <v>44834</v>
      </c>
      <c r="D50" s="267" t="s">
        <v>3</v>
      </c>
      <c r="E50" s="266">
        <v>44561</v>
      </c>
      <c r="F50" s="267" t="s">
        <v>3</v>
      </c>
    </row>
    <row r="51" spans="1:11" ht="12.75" thickBot="1" x14ac:dyDescent="0.25">
      <c r="A51" s="247" t="s">
        <v>256</v>
      </c>
      <c r="B51" s="281">
        <v>11931</v>
      </c>
      <c r="C51" s="281">
        <v>8953</v>
      </c>
      <c r="D51" s="260">
        <v>0.33300000000000002</v>
      </c>
      <c r="E51" s="281">
        <v>18122</v>
      </c>
      <c r="F51" s="260">
        <v>-0.34200000000000003</v>
      </c>
      <c r="H51" s="293"/>
      <c r="I51" s="293"/>
      <c r="J51" s="269"/>
      <c r="K51" s="293"/>
    </row>
    <row r="52" spans="1:11" ht="12.75" thickBot="1" x14ac:dyDescent="0.25">
      <c r="A52" s="250" t="s">
        <v>257</v>
      </c>
      <c r="B52" s="251">
        <v>108765</v>
      </c>
      <c r="C52" s="251">
        <v>108898</v>
      </c>
      <c r="D52" s="262">
        <v>-1E-3</v>
      </c>
      <c r="E52" s="251">
        <v>110446</v>
      </c>
      <c r="F52" s="262">
        <v>-1.4999999999999999E-2</v>
      </c>
      <c r="H52" s="293"/>
      <c r="I52" s="293"/>
      <c r="J52" s="269"/>
      <c r="K52" s="293"/>
    </row>
    <row r="53" spans="1:11" ht="12.75" thickBot="1" x14ac:dyDescent="0.25">
      <c r="A53" s="250" t="s">
        <v>258</v>
      </c>
      <c r="B53" s="251">
        <v>1949</v>
      </c>
      <c r="C53" s="251">
        <v>2722</v>
      </c>
      <c r="D53" s="262">
        <v>-0.28399999999999997</v>
      </c>
      <c r="E53" s="251">
        <v>2479</v>
      </c>
      <c r="F53" s="262">
        <v>-0.214</v>
      </c>
      <c r="H53" s="293"/>
      <c r="I53" s="293"/>
      <c r="J53" s="269"/>
      <c r="K53" s="293"/>
    </row>
    <row r="54" spans="1:11" ht="12.75" thickBot="1" x14ac:dyDescent="0.25">
      <c r="A54" s="247" t="s">
        <v>259</v>
      </c>
      <c r="B54" s="248">
        <v>110714</v>
      </c>
      <c r="C54" s="248">
        <v>111620</v>
      </c>
      <c r="D54" s="260">
        <v>-8.0000000000000002E-3</v>
      </c>
      <c r="E54" s="248">
        <v>112925</v>
      </c>
      <c r="F54" s="260">
        <v>-0.02</v>
      </c>
      <c r="H54" s="293"/>
      <c r="I54" s="293"/>
      <c r="J54" s="269"/>
      <c r="K54" s="293"/>
    </row>
    <row r="55" spans="1:11" ht="12.75" thickBot="1" x14ac:dyDescent="0.25">
      <c r="A55" s="247" t="s">
        <v>260</v>
      </c>
      <c r="B55" s="248">
        <v>122645</v>
      </c>
      <c r="C55" s="248">
        <v>120573</v>
      </c>
      <c r="D55" s="260">
        <v>1.7000000000000001E-2</v>
      </c>
      <c r="E55" s="248">
        <v>131047</v>
      </c>
      <c r="F55" s="260">
        <v>-6.4000000000000001E-2</v>
      </c>
      <c r="H55" s="293"/>
      <c r="I55" s="293"/>
      <c r="J55" s="269"/>
      <c r="K55" s="293"/>
    </row>
    <row r="56" spans="1:11" ht="12.75" thickBot="1" x14ac:dyDescent="0.25">
      <c r="A56" s="247" t="s">
        <v>261</v>
      </c>
      <c r="B56" s="248">
        <v>4807</v>
      </c>
      <c r="C56" s="248">
        <v>2975</v>
      </c>
      <c r="D56" s="260">
        <v>0.61599999999999999</v>
      </c>
      <c r="E56" s="248">
        <v>5024</v>
      </c>
      <c r="F56" s="260">
        <v>-4.2999999999999997E-2</v>
      </c>
      <c r="H56" s="293"/>
      <c r="I56" s="293"/>
      <c r="J56" s="269"/>
      <c r="K56" s="293"/>
    </row>
    <row r="57" spans="1:11" ht="12.75" thickBot="1" x14ac:dyDescent="0.25">
      <c r="A57" s="250" t="s">
        <v>262</v>
      </c>
      <c r="B57" s="251">
        <v>79303</v>
      </c>
      <c r="C57" s="251">
        <v>90925</v>
      </c>
      <c r="D57" s="262">
        <v>-0.128</v>
      </c>
      <c r="E57" s="251">
        <v>95554</v>
      </c>
      <c r="F57" s="262">
        <v>-0.17</v>
      </c>
      <c r="H57" s="293"/>
      <c r="I57" s="293"/>
      <c r="J57" s="269"/>
      <c r="K57" s="293"/>
    </row>
    <row r="58" spans="1:11" ht="12.75" thickBot="1" x14ac:dyDescent="0.25">
      <c r="A58" s="250" t="s">
        <v>263</v>
      </c>
      <c r="B58" s="251">
        <v>178</v>
      </c>
      <c r="C58" s="251">
        <v>178</v>
      </c>
      <c r="D58" s="262">
        <v>0</v>
      </c>
      <c r="E58" s="251">
        <v>942</v>
      </c>
      <c r="F58" s="262">
        <v>-0.81100000000000005</v>
      </c>
      <c r="H58" s="293"/>
      <c r="I58" s="293"/>
      <c r="J58" s="269"/>
      <c r="K58" s="293"/>
    </row>
    <row r="59" spans="1:11" ht="12.75" thickBot="1" x14ac:dyDescent="0.25">
      <c r="A59" s="247" t="s">
        <v>264</v>
      </c>
      <c r="B59" s="248">
        <v>79481</v>
      </c>
      <c r="C59" s="248">
        <v>91103</v>
      </c>
      <c r="D59" s="260">
        <v>-0.128</v>
      </c>
      <c r="E59" s="248">
        <v>96496</v>
      </c>
      <c r="F59" s="260">
        <v>-0.17599999999999999</v>
      </c>
      <c r="H59" s="293"/>
      <c r="I59" s="293"/>
      <c r="J59" s="269"/>
      <c r="K59" s="293"/>
    </row>
    <row r="60" spans="1:11" ht="12.75" thickBot="1" x14ac:dyDescent="0.25">
      <c r="A60" s="247" t="s">
        <v>265</v>
      </c>
      <c r="B60" s="248">
        <v>84288</v>
      </c>
      <c r="C60" s="248">
        <v>94078</v>
      </c>
      <c r="D60" s="260">
        <v>-0.104</v>
      </c>
      <c r="E60" s="248">
        <v>101520</v>
      </c>
      <c r="F60" s="260">
        <v>-0.17</v>
      </c>
      <c r="H60" s="293"/>
      <c r="I60" s="293"/>
      <c r="J60" s="269"/>
      <c r="K60" s="293"/>
    </row>
    <row r="61" spans="1:11" ht="12.75" thickBot="1" x14ac:dyDescent="0.25">
      <c r="A61" s="247" t="s">
        <v>266</v>
      </c>
      <c r="B61" s="248">
        <v>38356</v>
      </c>
      <c r="C61" s="248">
        <v>26495</v>
      </c>
      <c r="D61" s="260">
        <v>0.44800000000000001</v>
      </c>
      <c r="E61" s="248">
        <v>29527</v>
      </c>
      <c r="F61" s="260">
        <v>0.29899999999999999</v>
      </c>
      <c r="H61" s="293"/>
      <c r="I61" s="293"/>
      <c r="J61" s="269"/>
      <c r="K61" s="293"/>
    </row>
    <row r="62" spans="1:11" ht="12.75" thickBot="1" x14ac:dyDescent="0.25">
      <c r="A62" s="250" t="s">
        <v>267</v>
      </c>
      <c r="B62" s="251">
        <v>0</v>
      </c>
      <c r="C62" s="251">
        <v>0</v>
      </c>
      <c r="D62" s="262" t="s">
        <v>4</v>
      </c>
      <c r="E62" s="251">
        <v>0</v>
      </c>
      <c r="F62" s="262" t="s">
        <v>4</v>
      </c>
      <c r="H62" s="293"/>
      <c r="I62" s="293"/>
      <c r="J62" s="269"/>
      <c r="K62" s="293"/>
    </row>
    <row r="63" spans="1:11" ht="12.75" thickBot="1" x14ac:dyDescent="0.25">
      <c r="A63" s="247" t="s">
        <v>268</v>
      </c>
      <c r="B63" s="248">
        <v>38356</v>
      </c>
      <c r="C63" s="248">
        <v>26495</v>
      </c>
      <c r="D63" s="260">
        <v>0.44800000000000001</v>
      </c>
      <c r="E63" s="248">
        <v>29527</v>
      </c>
      <c r="F63" s="260">
        <v>0.29899999999999999</v>
      </c>
      <c r="H63" s="293"/>
      <c r="I63" s="293"/>
      <c r="J63" s="269"/>
      <c r="K63" s="293"/>
    </row>
    <row r="64" spans="1:11" ht="12.75" thickBot="1" x14ac:dyDescent="0.25">
      <c r="A64" s="247" t="s">
        <v>269</v>
      </c>
      <c r="B64" s="248">
        <v>122645</v>
      </c>
      <c r="C64" s="248">
        <v>120573</v>
      </c>
      <c r="D64" s="260">
        <v>1.7000000000000001E-2</v>
      </c>
      <c r="E64" s="248">
        <v>131047</v>
      </c>
      <c r="F64" s="260">
        <v>-6.4000000000000001E-2</v>
      </c>
      <c r="H64" s="293"/>
      <c r="I64" s="293"/>
      <c r="J64" s="269"/>
      <c r="K64" s="29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AC2D8-9516-410B-895F-4871CD1D66D1}">
  <sheetPr>
    <tabColor rgb="FF7B2038"/>
  </sheetPr>
  <dimension ref="A1:I59"/>
  <sheetViews>
    <sheetView showGridLines="0" zoomScaleNormal="100" workbookViewId="0">
      <pane ySplit="3" topLeftCell="A4" activePane="bottomLeft" state="frozen"/>
      <selection activeCell="A6" sqref="A6"/>
      <selection pane="bottomLeft" activeCell="A6" sqref="A6"/>
    </sheetView>
  </sheetViews>
  <sheetFormatPr defaultColWidth="8.85546875" defaultRowHeight="12" x14ac:dyDescent="0.2"/>
  <cols>
    <col min="1" max="1" width="55.85546875" style="271" bestFit="1" customWidth="1"/>
    <col min="2" max="3" width="10.5703125" style="271" bestFit="1" customWidth="1"/>
    <col min="4" max="4" width="9.42578125" style="271" bestFit="1" customWidth="1"/>
    <col min="5" max="5" width="10.85546875" style="271" bestFit="1" customWidth="1"/>
    <col min="6" max="6" width="10" style="271" bestFit="1" customWidth="1"/>
    <col min="7" max="7" width="9.42578125" style="271" bestFit="1" customWidth="1"/>
    <col min="8" max="10" width="7.85546875" style="271" customWidth="1"/>
    <col min="11" max="16384" width="8.85546875" style="271"/>
  </cols>
  <sheetData>
    <row r="1" spans="1:9" s="236" customFormat="1" ht="14.25" x14ac:dyDescent="0.25">
      <c r="A1" s="1" t="s">
        <v>2</v>
      </c>
      <c r="B1" s="233"/>
      <c r="C1" s="233"/>
      <c r="D1" s="234"/>
    </row>
    <row r="2" spans="1:9" s="236" customFormat="1" ht="14.25" x14ac:dyDescent="0.25">
      <c r="A2" s="1" t="s">
        <v>413</v>
      </c>
      <c r="B2" s="233"/>
      <c r="C2" s="233"/>
      <c r="D2" s="234"/>
    </row>
    <row r="3" spans="1:9" s="236" customFormat="1" ht="14.25" x14ac:dyDescent="0.25">
      <c r="A3" s="237" t="s">
        <v>0</v>
      </c>
      <c r="B3" s="238"/>
      <c r="C3" s="238"/>
      <c r="D3" s="239"/>
    </row>
    <row r="5" spans="1:9" ht="12.75" thickBot="1" x14ac:dyDescent="0.25">
      <c r="A5" s="328" t="s">
        <v>145</v>
      </c>
      <c r="B5" s="329"/>
      <c r="C5" s="329"/>
      <c r="D5" s="329"/>
      <c r="E5" s="329"/>
      <c r="F5" s="329"/>
      <c r="G5" s="329"/>
    </row>
    <row r="6" spans="1:9" ht="12.75" thickBot="1" x14ac:dyDescent="0.25">
      <c r="A6" s="330" t="s">
        <v>0</v>
      </c>
      <c r="B6" s="331" t="s">
        <v>498</v>
      </c>
      <c r="C6" s="331" t="s">
        <v>499</v>
      </c>
      <c r="D6" s="332" t="s">
        <v>3</v>
      </c>
      <c r="E6" s="331" t="s">
        <v>500</v>
      </c>
      <c r="F6" s="331" t="s">
        <v>501</v>
      </c>
      <c r="G6" s="332" t="s">
        <v>3</v>
      </c>
    </row>
    <row r="7" spans="1:9" x14ac:dyDescent="0.2">
      <c r="A7" s="333" t="s">
        <v>414</v>
      </c>
      <c r="B7" s="334">
        <v>13676</v>
      </c>
      <c r="C7" s="334">
        <v>11598</v>
      </c>
      <c r="D7" s="335">
        <v>0.17899999999999999</v>
      </c>
      <c r="E7" s="334">
        <v>42577</v>
      </c>
      <c r="F7" s="334">
        <v>31196</v>
      </c>
      <c r="G7" s="335">
        <v>0.36499999999999999</v>
      </c>
      <c r="H7" s="291"/>
      <c r="I7" s="291"/>
    </row>
    <row r="8" spans="1:9" x14ac:dyDescent="0.2">
      <c r="A8" s="336" t="s">
        <v>367</v>
      </c>
      <c r="B8" s="337">
        <v>-5864</v>
      </c>
      <c r="C8" s="337">
        <v>-4663</v>
      </c>
      <c r="D8" s="338">
        <v>0.25800000000000001</v>
      </c>
      <c r="E8" s="337">
        <v>-19851</v>
      </c>
      <c r="F8" s="337">
        <v>-15863</v>
      </c>
      <c r="G8" s="338">
        <v>0.251</v>
      </c>
      <c r="H8" s="291"/>
      <c r="I8" s="291"/>
    </row>
    <row r="9" spans="1:9" x14ac:dyDescent="0.2">
      <c r="A9" s="336" t="s">
        <v>227</v>
      </c>
      <c r="B9" s="337">
        <v>-2761</v>
      </c>
      <c r="C9" s="337">
        <v>-2017</v>
      </c>
      <c r="D9" s="338">
        <v>0.36899999999999999</v>
      </c>
      <c r="E9" s="337">
        <v>-9102</v>
      </c>
      <c r="F9" s="337">
        <v>-5227</v>
      </c>
      <c r="G9" s="338">
        <v>0.74099999999999999</v>
      </c>
      <c r="H9" s="291"/>
      <c r="I9" s="291"/>
    </row>
    <row r="10" spans="1:9" x14ac:dyDescent="0.2">
      <c r="A10" s="333" t="s">
        <v>157</v>
      </c>
      <c r="B10" s="334">
        <v>5051</v>
      </c>
      <c r="C10" s="334">
        <v>4918</v>
      </c>
      <c r="D10" s="335">
        <v>2.7E-2</v>
      </c>
      <c r="E10" s="334">
        <v>13624</v>
      </c>
      <c r="F10" s="334">
        <v>10106</v>
      </c>
      <c r="G10" s="335">
        <v>0.34799999999999998</v>
      </c>
      <c r="H10" s="291"/>
      <c r="I10" s="291"/>
    </row>
    <row r="11" spans="1:9" x14ac:dyDescent="0.2">
      <c r="A11" s="339" t="s">
        <v>229</v>
      </c>
      <c r="B11" s="340">
        <v>0.36899999999999999</v>
      </c>
      <c r="C11" s="340">
        <v>0.42399999999999999</v>
      </c>
      <c r="D11" s="341" t="s">
        <v>534</v>
      </c>
      <c r="E11" s="340">
        <v>0.32</v>
      </c>
      <c r="F11" s="340">
        <v>0.32400000000000001</v>
      </c>
      <c r="G11" s="341" t="s">
        <v>535</v>
      </c>
      <c r="H11" s="291"/>
      <c r="I11" s="291"/>
    </row>
    <row r="12" spans="1:9" x14ac:dyDescent="0.2">
      <c r="A12" s="336" t="s">
        <v>415</v>
      </c>
      <c r="B12" s="337">
        <v>-369</v>
      </c>
      <c r="C12" s="337">
        <v>718</v>
      </c>
      <c r="D12" s="338" t="s">
        <v>4</v>
      </c>
      <c r="E12" s="337">
        <v>2711</v>
      </c>
      <c r="F12" s="337">
        <v>1810</v>
      </c>
      <c r="G12" s="338">
        <v>0.498</v>
      </c>
      <c r="H12" s="291"/>
      <c r="I12" s="291"/>
    </row>
    <row r="13" spans="1:9" x14ac:dyDescent="0.2">
      <c r="A13" s="336" t="s">
        <v>160</v>
      </c>
      <c r="B13" s="337">
        <v>-680</v>
      </c>
      <c r="C13" s="337">
        <v>-558</v>
      </c>
      <c r="D13" s="338">
        <v>0.219</v>
      </c>
      <c r="E13" s="337">
        <v>-2325</v>
      </c>
      <c r="F13" s="337">
        <v>-2102</v>
      </c>
      <c r="G13" s="338">
        <v>0.106</v>
      </c>
      <c r="H13" s="291"/>
      <c r="I13" s="291"/>
    </row>
    <row r="14" spans="1:9" x14ac:dyDescent="0.2">
      <c r="A14" s="336" t="s">
        <v>275</v>
      </c>
      <c r="B14" s="337">
        <v>-310</v>
      </c>
      <c r="C14" s="337">
        <v>-419</v>
      </c>
      <c r="D14" s="338">
        <v>-0.26</v>
      </c>
      <c r="E14" s="337">
        <v>-2120</v>
      </c>
      <c r="F14" s="337">
        <v>-1496</v>
      </c>
      <c r="G14" s="338">
        <v>0.41699999999999998</v>
      </c>
      <c r="H14" s="291"/>
      <c r="I14" s="291"/>
    </row>
    <row r="15" spans="1:9" x14ac:dyDescent="0.2">
      <c r="A15" s="336" t="s">
        <v>26</v>
      </c>
      <c r="B15" s="337">
        <v>0</v>
      </c>
      <c r="C15" s="337">
        <v>1004</v>
      </c>
      <c r="D15" s="338" t="s">
        <v>4</v>
      </c>
      <c r="E15" s="337">
        <v>0</v>
      </c>
      <c r="F15" s="337">
        <v>1004</v>
      </c>
      <c r="G15" s="338" t="s">
        <v>4</v>
      </c>
      <c r="H15" s="291"/>
      <c r="I15" s="291"/>
    </row>
    <row r="16" spans="1:9" x14ac:dyDescent="0.2">
      <c r="A16" s="336" t="s">
        <v>416</v>
      </c>
      <c r="B16" s="337">
        <v>209</v>
      </c>
      <c r="C16" s="337">
        <v>2347</v>
      </c>
      <c r="D16" s="338">
        <v>-0.91100000000000003</v>
      </c>
      <c r="E16" s="337">
        <v>-552</v>
      </c>
      <c r="F16" s="337">
        <v>2167</v>
      </c>
      <c r="G16" s="338" t="s">
        <v>4</v>
      </c>
      <c r="H16" s="291"/>
      <c r="I16" s="291"/>
    </row>
    <row r="17" spans="1:9" x14ac:dyDescent="0.2">
      <c r="A17" s="333" t="s">
        <v>304</v>
      </c>
      <c r="B17" s="342">
        <v>3901</v>
      </c>
      <c r="C17" s="342">
        <v>8010</v>
      </c>
      <c r="D17" s="335">
        <v>-0.51300000000000001</v>
      </c>
      <c r="E17" s="342">
        <v>11338</v>
      </c>
      <c r="F17" s="342">
        <v>11489</v>
      </c>
      <c r="G17" s="335">
        <v>-1.2999999999999999E-2</v>
      </c>
      <c r="H17" s="291"/>
      <c r="I17" s="291"/>
    </row>
    <row r="18" spans="1:9" x14ac:dyDescent="0.2">
      <c r="A18" s="333" t="s">
        <v>310</v>
      </c>
      <c r="B18" s="334">
        <v>3901</v>
      </c>
      <c r="C18" s="334">
        <v>8010</v>
      </c>
      <c r="D18" s="335">
        <v>-0.51300000000000001</v>
      </c>
      <c r="E18" s="334">
        <v>11338</v>
      </c>
      <c r="F18" s="334">
        <v>11489</v>
      </c>
      <c r="G18" s="335">
        <v>-1.2999999999999999E-2</v>
      </c>
      <c r="H18" s="291"/>
      <c r="I18" s="291"/>
    </row>
    <row r="19" spans="1:9" x14ac:dyDescent="0.2">
      <c r="B19" s="343"/>
      <c r="C19" s="343"/>
    </row>
    <row r="20" spans="1:9" x14ac:dyDescent="0.2">
      <c r="B20" s="343"/>
      <c r="C20" s="343"/>
    </row>
    <row r="21" spans="1:9" ht="12.75" thickBot="1" x14ac:dyDescent="0.25">
      <c r="A21" s="328" t="s">
        <v>174</v>
      </c>
      <c r="B21" s="329"/>
      <c r="C21" s="329"/>
      <c r="D21" s="329"/>
      <c r="E21" s="329"/>
      <c r="F21" s="329"/>
      <c r="G21" s="329"/>
    </row>
    <row r="22" spans="1:9" ht="12.75" thickBot="1" x14ac:dyDescent="0.25">
      <c r="A22" s="330" t="s">
        <v>0</v>
      </c>
      <c r="B22" s="331" t="s">
        <v>498</v>
      </c>
      <c r="C22" s="331" t="s">
        <v>499</v>
      </c>
      <c r="D22" s="332" t="s">
        <v>3</v>
      </c>
      <c r="E22" s="331" t="s">
        <v>500</v>
      </c>
      <c r="F22" s="331" t="s">
        <v>501</v>
      </c>
      <c r="G22" s="332" t="s">
        <v>3</v>
      </c>
    </row>
    <row r="23" spans="1:9" ht="12.75" thickBot="1" x14ac:dyDescent="0.25">
      <c r="A23" s="250" t="s">
        <v>417</v>
      </c>
      <c r="B23" s="344">
        <v>9311</v>
      </c>
      <c r="C23" s="337">
        <v>6855</v>
      </c>
      <c r="D23" s="338">
        <v>0.35799999999999998</v>
      </c>
      <c r="E23" s="344">
        <v>44695</v>
      </c>
      <c r="F23" s="337">
        <v>32727</v>
      </c>
      <c r="G23" s="338">
        <v>0.36599999999999999</v>
      </c>
      <c r="H23" s="291"/>
      <c r="I23" s="292"/>
    </row>
    <row r="24" spans="1:9" ht="12.75" thickBot="1" x14ac:dyDescent="0.25">
      <c r="A24" s="250" t="s">
        <v>418</v>
      </c>
      <c r="B24" s="345">
        <v>230</v>
      </c>
      <c r="C24" s="337">
        <v>195</v>
      </c>
      <c r="D24" s="338">
        <v>0.17899999999999999</v>
      </c>
      <c r="E24" s="345">
        <v>816</v>
      </c>
      <c r="F24" s="337">
        <v>687</v>
      </c>
      <c r="G24" s="338">
        <v>0.188</v>
      </c>
      <c r="H24" s="291"/>
      <c r="I24" s="292"/>
    </row>
    <row r="25" spans="1:9" ht="12.75" thickBot="1" x14ac:dyDescent="0.25">
      <c r="A25" s="250" t="s">
        <v>236</v>
      </c>
      <c r="B25" s="345">
        <v>-2750</v>
      </c>
      <c r="C25" s="337">
        <v>-1650</v>
      </c>
      <c r="D25" s="338">
        <v>0.66700000000000004</v>
      </c>
      <c r="E25" s="345">
        <v>-8646</v>
      </c>
      <c r="F25" s="337">
        <v>-4480</v>
      </c>
      <c r="G25" s="338">
        <v>0.93</v>
      </c>
      <c r="H25" s="291"/>
      <c r="I25" s="292"/>
    </row>
    <row r="26" spans="1:9" ht="12.75" thickBot="1" x14ac:dyDescent="0.25">
      <c r="A26" s="250" t="s">
        <v>237</v>
      </c>
      <c r="B26" s="345">
        <v>-5648</v>
      </c>
      <c r="C26" s="337">
        <v>-4563</v>
      </c>
      <c r="D26" s="338">
        <v>0.23799999999999999</v>
      </c>
      <c r="E26" s="345">
        <v>-20084</v>
      </c>
      <c r="F26" s="337">
        <v>-16199</v>
      </c>
      <c r="G26" s="338">
        <v>0.24</v>
      </c>
      <c r="H26" s="291"/>
      <c r="I26" s="292"/>
    </row>
    <row r="27" spans="1:9" ht="12.75" thickBot="1" x14ac:dyDescent="0.25">
      <c r="A27" s="250" t="s">
        <v>238</v>
      </c>
      <c r="B27" s="345">
        <v>46</v>
      </c>
      <c r="C27" s="337">
        <v>38</v>
      </c>
      <c r="D27" s="338">
        <v>0.21099999999999999</v>
      </c>
      <c r="E27" s="345">
        <v>228</v>
      </c>
      <c r="F27" s="337">
        <v>180</v>
      </c>
      <c r="G27" s="338">
        <v>0.26700000000000002</v>
      </c>
      <c r="H27" s="291"/>
      <c r="I27" s="292"/>
    </row>
    <row r="28" spans="1:9" ht="12.75" thickBot="1" x14ac:dyDescent="0.25">
      <c r="A28" s="250" t="s">
        <v>239</v>
      </c>
      <c r="B28" s="345">
        <v>-141</v>
      </c>
      <c r="C28" s="337">
        <v>-147</v>
      </c>
      <c r="D28" s="338">
        <v>-4.1000000000000002E-2</v>
      </c>
      <c r="E28" s="345">
        <v>-555</v>
      </c>
      <c r="F28" s="337">
        <v>-1034</v>
      </c>
      <c r="G28" s="338">
        <v>-0.46300000000000002</v>
      </c>
      <c r="H28" s="291"/>
      <c r="I28" s="292"/>
    </row>
    <row r="29" spans="1:9" ht="12.75" thickBot="1" x14ac:dyDescent="0.25">
      <c r="A29" s="247" t="s">
        <v>185</v>
      </c>
      <c r="B29" s="302">
        <v>1048</v>
      </c>
      <c r="C29" s="302">
        <v>728</v>
      </c>
      <c r="D29" s="335">
        <v>0.44</v>
      </c>
      <c r="E29" s="302">
        <v>16454</v>
      </c>
      <c r="F29" s="302">
        <v>11881</v>
      </c>
      <c r="G29" s="335">
        <v>0.38500000000000001</v>
      </c>
      <c r="H29" s="291"/>
      <c r="I29" s="292"/>
    </row>
    <row r="30" spans="1:9" ht="12.75" thickBot="1" x14ac:dyDescent="0.25">
      <c r="A30" s="250" t="s">
        <v>282</v>
      </c>
      <c r="B30" s="345">
        <v>-7707</v>
      </c>
      <c r="C30" s="337">
        <v>-3886</v>
      </c>
      <c r="D30" s="338">
        <v>0.98299999999999998</v>
      </c>
      <c r="E30" s="345">
        <v>-24079</v>
      </c>
      <c r="F30" s="337">
        <v>-22956</v>
      </c>
      <c r="G30" s="338">
        <v>4.9000000000000002E-2</v>
      </c>
      <c r="H30" s="291"/>
      <c r="I30" s="292"/>
    </row>
    <row r="31" spans="1:9" ht="12.75" thickBot="1" x14ac:dyDescent="0.25">
      <c r="A31" s="247" t="s">
        <v>284</v>
      </c>
      <c r="B31" s="248">
        <v>-7707</v>
      </c>
      <c r="C31" s="248">
        <v>-3886</v>
      </c>
      <c r="D31" s="335">
        <v>0.98299999999999998</v>
      </c>
      <c r="E31" s="248">
        <v>-24079</v>
      </c>
      <c r="F31" s="248">
        <v>-22956</v>
      </c>
      <c r="G31" s="335">
        <v>4.9000000000000002E-2</v>
      </c>
      <c r="H31" s="291"/>
      <c r="I31" s="292"/>
    </row>
    <row r="32" spans="1:9" ht="12.75" thickBot="1" x14ac:dyDescent="0.25">
      <c r="A32" s="250" t="s">
        <v>246</v>
      </c>
      <c r="B32" s="337">
        <v>0</v>
      </c>
      <c r="C32" s="337">
        <v>4351</v>
      </c>
      <c r="D32" s="338" t="s">
        <v>4</v>
      </c>
      <c r="E32" s="337">
        <v>3924</v>
      </c>
      <c r="F32" s="337">
        <v>7541</v>
      </c>
      <c r="G32" s="338">
        <v>-0.48</v>
      </c>
      <c r="H32" s="291"/>
      <c r="I32" s="292"/>
    </row>
    <row r="33" spans="1:9" ht="12.75" thickBot="1" x14ac:dyDescent="0.25">
      <c r="A33" s="250" t="s">
        <v>247</v>
      </c>
      <c r="B33" s="337">
        <v>-924</v>
      </c>
      <c r="C33" s="337">
        <v>-2824</v>
      </c>
      <c r="D33" s="338">
        <v>-0.67300000000000004</v>
      </c>
      <c r="E33" s="337">
        <v>-3663</v>
      </c>
      <c r="F33" s="337">
        <v>-6783</v>
      </c>
      <c r="G33" s="338">
        <v>-0.46</v>
      </c>
      <c r="H33" s="291"/>
      <c r="I33" s="292"/>
    </row>
    <row r="34" spans="1:9" ht="12.75" thickBot="1" x14ac:dyDescent="0.25">
      <c r="A34" s="250" t="s">
        <v>195</v>
      </c>
      <c r="B34" s="337">
        <v>-11</v>
      </c>
      <c r="C34" s="337">
        <v>-11</v>
      </c>
      <c r="D34" s="338" t="s">
        <v>4</v>
      </c>
      <c r="E34" s="337">
        <v>-52</v>
      </c>
      <c r="F34" s="337">
        <v>-55</v>
      </c>
      <c r="G34" s="338">
        <v>-5.5E-2</v>
      </c>
      <c r="H34" s="291"/>
      <c r="I34" s="292"/>
    </row>
    <row r="35" spans="1:9" ht="12.75" thickBot="1" x14ac:dyDescent="0.25">
      <c r="A35" s="250" t="s">
        <v>248</v>
      </c>
      <c r="B35" s="337">
        <v>-376</v>
      </c>
      <c r="C35" s="337">
        <v>-327</v>
      </c>
      <c r="D35" s="338">
        <v>0.434</v>
      </c>
      <c r="E35" s="337">
        <v>-1219</v>
      </c>
      <c r="F35" s="337">
        <v>-1314</v>
      </c>
      <c r="G35" s="338">
        <v>0.434</v>
      </c>
      <c r="H35" s="291"/>
      <c r="I35" s="292"/>
    </row>
    <row r="36" spans="1:9" ht="12.75" thickBot="1" x14ac:dyDescent="0.25">
      <c r="A36" s="250" t="s">
        <v>250</v>
      </c>
      <c r="B36" s="337">
        <v>786</v>
      </c>
      <c r="C36" s="337">
        <v>1372</v>
      </c>
      <c r="D36" s="338" t="s">
        <v>4</v>
      </c>
      <c r="E36" s="337">
        <v>6510</v>
      </c>
      <c r="F36" s="337">
        <v>14914</v>
      </c>
      <c r="G36" s="338" t="s">
        <v>4</v>
      </c>
      <c r="H36" s="346"/>
      <c r="I36" s="292"/>
    </row>
    <row r="37" spans="1:9" ht="12.75" thickBot="1" x14ac:dyDescent="0.25">
      <c r="A37" s="247" t="s">
        <v>199</v>
      </c>
      <c r="B37" s="248">
        <v>-525</v>
      </c>
      <c r="C37" s="248">
        <v>2561</v>
      </c>
      <c r="D37" s="335" t="s">
        <v>4</v>
      </c>
      <c r="E37" s="248">
        <v>5500</v>
      </c>
      <c r="F37" s="248">
        <v>14303</v>
      </c>
      <c r="G37" s="335">
        <v>-0.61499999999999999</v>
      </c>
      <c r="H37" s="291"/>
      <c r="I37" s="292"/>
    </row>
    <row r="38" spans="1:9" ht="12.75" thickBot="1" x14ac:dyDescent="0.25">
      <c r="A38" s="250" t="s">
        <v>419</v>
      </c>
      <c r="B38" s="337">
        <v>-326</v>
      </c>
      <c r="C38" s="337">
        <v>-116</v>
      </c>
      <c r="D38" s="338" t="s">
        <v>4</v>
      </c>
      <c r="E38" s="337">
        <v>-1262</v>
      </c>
      <c r="F38" s="337">
        <v>-531</v>
      </c>
      <c r="G38" s="338" t="s">
        <v>4</v>
      </c>
      <c r="H38" s="291"/>
      <c r="I38" s="292"/>
    </row>
    <row r="39" spans="1:9" ht="12.75" thickBot="1" x14ac:dyDescent="0.25">
      <c r="A39" s="247" t="s">
        <v>253</v>
      </c>
      <c r="B39" s="248">
        <v>-7510</v>
      </c>
      <c r="C39" s="248">
        <v>-713</v>
      </c>
      <c r="D39" s="335" t="s">
        <v>4</v>
      </c>
      <c r="E39" s="248">
        <v>-3387</v>
      </c>
      <c r="F39" s="248">
        <v>2697</v>
      </c>
      <c r="G39" s="335" t="s">
        <v>4</v>
      </c>
      <c r="H39" s="346"/>
      <c r="I39" s="292"/>
    </row>
    <row r="40" spans="1:9" ht="12.75" thickBot="1" x14ac:dyDescent="0.25">
      <c r="A40" s="247" t="s">
        <v>420</v>
      </c>
      <c r="B40" s="334">
        <v>13219</v>
      </c>
      <c r="C40" s="334">
        <v>9809</v>
      </c>
      <c r="D40" s="335">
        <v>0.34799999999999998</v>
      </c>
      <c r="E40" s="334">
        <v>9096</v>
      </c>
      <c r="F40" s="334">
        <v>6399</v>
      </c>
      <c r="G40" s="335">
        <v>0.42099999999999999</v>
      </c>
      <c r="H40" s="291"/>
      <c r="I40" s="292"/>
    </row>
    <row r="41" spans="1:9" ht="12.75" thickBot="1" x14ac:dyDescent="0.25">
      <c r="A41" s="247" t="s">
        <v>421</v>
      </c>
      <c r="B41" s="248">
        <v>5709</v>
      </c>
      <c r="C41" s="248">
        <v>9096</v>
      </c>
      <c r="D41" s="335">
        <v>-0.372</v>
      </c>
      <c r="E41" s="248">
        <v>5709</v>
      </c>
      <c r="F41" s="248">
        <v>9096</v>
      </c>
      <c r="G41" s="335">
        <v>-0.372</v>
      </c>
      <c r="H41" s="291"/>
      <c r="I41" s="292"/>
    </row>
    <row r="42" spans="1:9" x14ac:dyDescent="0.2">
      <c r="B42" s="343"/>
      <c r="C42" s="343"/>
      <c r="D42" s="347"/>
      <c r="E42" s="343"/>
      <c r="F42" s="343"/>
    </row>
    <row r="43" spans="1:9" x14ac:dyDescent="0.2">
      <c r="B43" s="343"/>
      <c r="C43" s="343"/>
      <c r="D43" s="347"/>
      <c r="E43" s="343"/>
      <c r="F43" s="343"/>
      <c r="G43" s="279"/>
    </row>
    <row r="44" spans="1:9" ht="12.75" thickBot="1" x14ac:dyDescent="0.25">
      <c r="A44" s="328" t="s">
        <v>205</v>
      </c>
      <c r="B44" s="329"/>
      <c r="C44" s="329"/>
      <c r="D44" s="329"/>
      <c r="E44" s="329"/>
      <c r="F44" s="329"/>
      <c r="G44" s="279"/>
    </row>
    <row r="45" spans="1:9" ht="12.75" thickBot="1" x14ac:dyDescent="0.25">
      <c r="A45" s="330" t="s">
        <v>0</v>
      </c>
      <c r="B45" s="348" t="s">
        <v>497</v>
      </c>
      <c r="C45" s="348" t="s">
        <v>138</v>
      </c>
      <c r="D45" s="267" t="s">
        <v>3</v>
      </c>
      <c r="E45" s="348" t="s">
        <v>98</v>
      </c>
      <c r="F45" s="267" t="s">
        <v>3</v>
      </c>
    </row>
    <row r="46" spans="1:9" ht="12.75" thickBot="1" x14ac:dyDescent="0.25">
      <c r="A46" s="250" t="s">
        <v>289</v>
      </c>
      <c r="B46" s="251">
        <v>5709</v>
      </c>
      <c r="C46" s="251">
        <v>13219</v>
      </c>
      <c r="D46" s="262">
        <v>-0.56799999999999995</v>
      </c>
      <c r="E46" s="251">
        <v>9096</v>
      </c>
      <c r="F46" s="262">
        <v>-0.372</v>
      </c>
      <c r="G46" s="270"/>
    </row>
    <row r="47" spans="1:9" ht="12.75" thickBot="1" x14ac:dyDescent="0.25">
      <c r="A47" s="250" t="s">
        <v>291</v>
      </c>
      <c r="B47" s="251">
        <v>1208</v>
      </c>
      <c r="C47" s="251">
        <v>1162</v>
      </c>
      <c r="D47" s="262">
        <v>0.04</v>
      </c>
      <c r="E47" s="251">
        <v>914</v>
      </c>
      <c r="F47" s="262">
        <v>0.32200000000000001</v>
      </c>
      <c r="G47" s="270"/>
    </row>
    <row r="48" spans="1:9" ht="12.75" thickBot="1" x14ac:dyDescent="0.25">
      <c r="A48" s="250" t="s">
        <v>292</v>
      </c>
      <c r="B48" s="251">
        <v>5968</v>
      </c>
      <c r="C48" s="251">
        <v>8339</v>
      </c>
      <c r="D48" s="262">
        <v>-0.28399999999999997</v>
      </c>
      <c r="E48" s="251">
        <v>4353</v>
      </c>
      <c r="F48" s="262">
        <v>0.371</v>
      </c>
      <c r="G48" s="270"/>
    </row>
    <row r="49" spans="1:7" ht="12.75" thickBot="1" x14ac:dyDescent="0.25">
      <c r="A49" s="250" t="s">
        <v>293</v>
      </c>
      <c r="B49" s="251">
        <v>662</v>
      </c>
      <c r="C49" s="251">
        <v>846</v>
      </c>
      <c r="D49" s="262">
        <v>-0.217</v>
      </c>
      <c r="E49" s="251">
        <v>287</v>
      </c>
      <c r="F49" s="262" t="s">
        <v>4</v>
      </c>
      <c r="G49" s="270"/>
    </row>
    <row r="50" spans="1:7" ht="12.75" thickBot="1" x14ac:dyDescent="0.25">
      <c r="A50" s="250" t="s">
        <v>294</v>
      </c>
      <c r="B50" s="251">
        <v>42973</v>
      </c>
      <c r="C50" s="251">
        <v>42970</v>
      </c>
      <c r="D50" s="262">
        <v>0</v>
      </c>
      <c r="E50" s="251">
        <v>42960</v>
      </c>
      <c r="F50" s="262">
        <v>0</v>
      </c>
      <c r="G50" s="270"/>
    </row>
    <row r="51" spans="1:7" ht="12.75" thickBot="1" x14ac:dyDescent="0.25">
      <c r="A51" s="250" t="s">
        <v>296</v>
      </c>
      <c r="B51" s="251">
        <v>99800</v>
      </c>
      <c r="C51" s="251">
        <v>91297</v>
      </c>
      <c r="D51" s="262">
        <v>9.2999999999999999E-2</v>
      </c>
      <c r="E51" s="251">
        <v>80470</v>
      </c>
      <c r="F51" s="262">
        <v>0.24</v>
      </c>
      <c r="G51" s="270"/>
    </row>
    <row r="52" spans="1:7" ht="12.75" thickBot="1" x14ac:dyDescent="0.25">
      <c r="A52" s="247" t="s">
        <v>297</v>
      </c>
      <c r="B52" s="248">
        <v>156320</v>
      </c>
      <c r="C52" s="248">
        <v>157833</v>
      </c>
      <c r="D52" s="260">
        <v>-0.01</v>
      </c>
      <c r="E52" s="248">
        <v>138080</v>
      </c>
      <c r="F52" s="260">
        <v>0.13200000000000001</v>
      </c>
      <c r="G52" s="270"/>
    </row>
    <row r="53" spans="1:7" ht="12.75" thickBot="1" x14ac:dyDescent="0.25">
      <c r="A53" s="250" t="s">
        <v>298</v>
      </c>
      <c r="B53" s="251">
        <v>1537</v>
      </c>
      <c r="C53" s="251">
        <v>3190</v>
      </c>
      <c r="D53" s="262">
        <v>-0.51800000000000002</v>
      </c>
      <c r="E53" s="251">
        <v>747</v>
      </c>
      <c r="F53" s="262" t="s">
        <v>4</v>
      </c>
      <c r="G53" s="270"/>
    </row>
    <row r="54" spans="1:7" ht="12.75" thickBot="1" x14ac:dyDescent="0.25">
      <c r="A54" s="250" t="s">
        <v>299</v>
      </c>
      <c r="B54" s="251">
        <v>21740</v>
      </c>
      <c r="C54" s="251">
        <v>22750</v>
      </c>
      <c r="D54" s="262">
        <v>-4.3999999999999997E-2</v>
      </c>
      <c r="E54" s="251">
        <v>25585</v>
      </c>
      <c r="F54" s="262">
        <v>-0.15</v>
      </c>
      <c r="G54" s="270"/>
    </row>
    <row r="55" spans="1:7" ht="12.75" thickBot="1" x14ac:dyDescent="0.25">
      <c r="A55" s="250" t="s">
        <v>422</v>
      </c>
      <c r="B55" s="251">
        <v>18963</v>
      </c>
      <c r="C55" s="251">
        <v>23087</v>
      </c>
      <c r="D55" s="262">
        <v>-0.17899999999999999</v>
      </c>
      <c r="E55" s="251">
        <v>15516</v>
      </c>
      <c r="F55" s="262">
        <v>0.222</v>
      </c>
      <c r="G55" s="270"/>
    </row>
    <row r="56" spans="1:7" ht="12.75" thickBot="1" x14ac:dyDescent="0.25">
      <c r="A56" s="250" t="s">
        <v>333</v>
      </c>
      <c r="B56" s="251">
        <v>9928</v>
      </c>
      <c r="C56" s="251">
        <v>8951</v>
      </c>
      <c r="D56" s="262">
        <v>0.109</v>
      </c>
      <c r="E56" s="251">
        <v>9916</v>
      </c>
      <c r="F56" s="262">
        <v>1E-3</v>
      </c>
      <c r="G56" s="270"/>
    </row>
    <row r="57" spans="1:7" ht="12.75" thickBot="1" x14ac:dyDescent="0.25">
      <c r="A57" s="247" t="s">
        <v>301</v>
      </c>
      <c r="B57" s="248">
        <v>52168</v>
      </c>
      <c r="C57" s="248">
        <v>57978</v>
      </c>
      <c r="D57" s="260">
        <v>-0.1</v>
      </c>
      <c r="E57" s="248">
        <v>51764</v>
      </c>
      <c r="F57" s="260">
        <v>8.0000000000000002E-3</v>
      </c>
      <c r="G57" s="270"/>
    </row>
    <row r="58" spans="1:7" ht="12.75" thickBot="1" x14ac:dyDescent="0.25">
      <c r="A58" s="247" t="s">
        <v>268</v>
      </c>
      <c r="B58" s="248">
        <v>104152</v>
      </c>
      <c r="C58" s="248">
        <v>99855</v>
      </c>
      <c r="D58" s="260">
        <v>4.2999999999999997E-2</v>
      </c>
      <c r="E58" s="248">
        <v>86316</v>
      </c>
      <c r="F58" s="260">
        <v>0.20699999999999999</v>
      </c>
      <c r="G58" s="270"/>
    </row>
    <row r="59" spans="1:7" ht="12.75" thickBot="1" x14ac:dyDescent="0.25">
      <c r="A59" s="247" t="s">
        <v>302</v>
      </c>
      <c r="B59" s="248">
        <v>156320</v>
      </c>
      <c r="C59" s="248">
        <v>157833</v>
      </c>
      <c r="D59" s="260">
        <v>-0.01</v>
      </c>
      <c r="E59" s="248">
        <v>138080</v>
      </c>
      <c r="F59" s="260">
        <v>0.13200000000000001</v>
      </c>
      <c r="G59" s="270"/>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F56F6-841F-4B30-9440-EC8F5C3EDEF9}">
  <sheetPr>
    <tabColor rgb="FF7B2038"/>
  </sheetPr>
  <dimension ref="A1:AT214"/>
  <sheetViews>
    <sheetView showGridLines="0" zoomScale="80" zoomScaleNormal="80" workbookViewId="0">
      <pane ySplit="3" topLeftCell="A4" activePane="bottomLeft" state="frozen"/>
      <selection activeCell="A6" sqref="A6"/>
      <selection pane="bottomLeft" activeCell="A6" sqref="A6"/>
    </sheetView>
  </sheetViews>
  <sheetFormatPr defaultColWidth="8.85546875" defaultRowHeight="12" x14ac:dyDescent="0.25"/>
  <cols>
    <col min="1" max="1" width="65" style="236" bestFit="1" customWidth="1"/>
    <col min="2" max="3" width="10.85546875" style="233" bestFit="1" customWidth="1"/>
    <col min="4" max="4" width="12" style="234" bestFit="1" customWidth="1"/>
    <col min="5" max="5" width="10.85546875" style="235" bestFit="1" customWidth="1"/>
    <col min="6" max="6" width="9.5703125" style="235" bestFit="1" customWidth="1"/>
    <col min="7" max="7" width="13.140625" style="236" bestFit="1" customWidth="1"/>
    <col min="8" max="8" width="10" style="236" bestFit="1" customWidth="1"/>
    <col min="9" max="9" width="9.28515625" style="236" bestFit="1" customWidth="1"/>
    <col min="10" max="11" width="10.5703125" style="236" bestFit="1" customWidth="1"/>
    <col min="12" max="12" width="12.85546875" style="236" bestFit="1" customWidth="1"/>
    <col min="13" max="14" width="9.140625" style="236" bestFit="1" customWidth="1"/>
    <col min="15" max="16" width="10.85546875" style="236" bestFit="1" customWidth="1"/>
    <col min="17" max="17" width="9.28515625" style="236" bestFit="1" customWidth="1"/>
    <col min="18" max="18" width="10.85546875" style="236" bestFit="1" customWidth="1"/>
    <col min="19" max="19" width="9.28515625" style="236" bestFit="1" customWidth="1"/>
    <col min="20" max="16384" width="8.85546875" style="236"/>
  </cols>
  <sheetData>
    <row r="1" spans="1:29" ht="14.25" x14ac:dyDescent="0.25">
      <c r="A1" s="1" t="s">
        <v>2</v>
      </c>
      <c r="D1" s="349"/>
    </row>
    <row r="2" spans="1:29" ht="14.25" x14ac:dyDescent="0.25">
      <c r="A2" s="1" t="s">
        <v>423</v>
      </c>
    </row>
    <row r="3" spans="1:29" ht="14.25" x14ac:dyDescent="0.25">
      <c r="A3" s="237" t="s">
        <v>0</v>
      </c>
      <c r="B3" s="238"/>
      <c r="C3" s="238"/>
      <c r="D3" s="239"/>
      <c r="E3" s="240"/>
    </row>
    <row r="4" spans="1:29" x14ac:dyDescent="0.25">
      <c r="B4" s="241"/>
      <c r="C4" s="241"/>
      <c r="D4" s="242"/>
    </row>
    <row r="5" spans="1:29" ht="12.75" thickBot="1" x14ac:dyDescent="0.3">
      <c r="A5" s="243" t="s">
        <v>145</v>
      </c>
      <c r="B5" s="448" t="s">
        <v>424</v>
      </c>
      <c r="C5" s="448"/>
      <c r="D5" s="448"/>
      <c r="E5" s="448" t="s">
        <v>425</v>
      </c>
      <c r="F5" s="448"/>
      <c r="G5" s="448"/>
      <c r="H5" s="448" t="s">
        <v>426</v>
      </c>
      <c r="I5" s="448"/>
      <c r="J5" s="448" t="s">
        <v>427</v>
      </c>
      <c r="K5" s="448"/>
      <c r="L5" s="448"/>
    </row>
    <row r="6" spans="1:29" x14ac:dyDescent="0.2">
      <c r="A6" s="330" t="s">
        <v>0</v>
      </c>
      <c r="B6" s="350" t="s">
        <v>498</v>
      </c>
      <c r="C6" s="350" t="s">
        <v>499</v>
      </c>
      <c r="D6" s="350" t="s">
        <v>3</v>
      </c>
      <c r="E6" s="350" t="s">
        <v>498</v>
      </c>
      <c r="F6" s="350" t="s">
        <v>499</v>
      </c>
      <c r="G6" s="350" t="s">
        <v>3</v>
      </c>
      <c r="H6" s="350" t="s">
        <v>498</v>
      </c>
      <c r="I6" s="350" t="s">
        <v>499</v>
      </c>
      <c r="J6" s="350" t="s">
        <v>498</v>
      </c>
      <c r="K6" s="350" t="s">
        <v>499</v>
      </c>
      <c r="L6" s="350" t="s">
        <v>3</v>
      </c>
      <c r="AA6" s="351"/>
    </row>
    <row r="7" spans="1:29" ht="12.75" thickBot="1" x14ac:dyDescent="0.3">
      <c r="A7" s="352" t="s">
        <v>339</v>
      </c>
      <c r="B7" s="353">
        <v>16720</v>
      </c>
      <c r="C7" s="354">
        <v>20663</v>
      </c>
      <c r="D7" s="246">
        <v>-0.191</v>
      </c>
      <c r="E7" s="354">
        <v>4253</v>
      </c>
      <c r="F7" s="354">
        <v>8442</v>
      </c>
      <c r="G7" s="246">
        <v>-0.496</v>
      </c>
      <c r="H7" s="354">
        <v>-1622</v>
      </c>
      <c r="I7" s="354">
        <v>-1474</v>
      </c>
      <c r="J7" s="354">
        <v>19351</v>
      </c>
      <c r="K7" s="354">
        <v>27631</v>
      </c>
      <c r="L7" s="246">
        <v>-0.3</v>
      </c>
      <c r="N7" s="249"/>
      <c r="AA7" s="325"/>
      <c r="AB7" s="249"/>
      <c r="AC7" s="249"/>
    </row>
    <row r="8" spans="1:29" ht="12.75" thickBot="1" x14ac:dyDescent="0.3">
      <c r="A8" s="355" t="s">
        <v>340</v>
      </c>
      <c r="B8" s="356">
        <v>-164</v>
      </c>
      <c r="C8" s="356">
        <v>-147</v>
      </c>
      <c r="D8" s="357">
        <v>0.11600000000000001</v>
      </c>
      <c r="E8" s="356">
        <v>0</v>
      </c>
      <c r="F8" s="356">
        <v>0</v>
      </c>
      <c r="G8" s="357" t="s">
        <v>4</v>
      </c>
      <c r="H8" s="356">
        <v>0</v>
      </c>
      <c r="I8" s="356">
        <v>0</v>
      </c>
      <c r="J8" s="356">
        <v>-164</v>
      </c>
      <c r="K8" s="356">
        <v>-147</v>
      </c>
      <c r="L8" s="357">
        <v>0.11600000000000001</v>
      </c>
      <c r="N8" s="249"/>
      <c r="AA8" s="299"/>
      <c r="AB8" s="249"/>
      <c r="AC8" s="249"/>
    </row>
    <row r="9" spans="1:29" ht="12.75" thickBot="1" x14ac:dyDescent="0.3">
      <c r="A9" s="358" t="s">
        <v>341</v>
      </c>
      <c r="B9" s="359">
        <v>16556</v>
      </c>
      <c r="C9" s="359">
        <v>20516</v>
      </c>
      <c r="D9" s="360">
        <v>-0.193</v>
      </c>
      <c r="E9" s="359">
        <v>4253</v>
      </c>
      <c r="F9" s="359">
        <v>8442</v>
      </c>
      <c r="G9" s="360">
        <v>-0.496</v>
      </c>
      <c r="H9" s="359">
        <v>-1622</v>
      </c>
      <c r="I9" s="359">
        <v>-1474</v>
      </c>
      <c r="J9" s="359">
        <v>19187</v>
      </c>
      <c r="K9" s="359">
        <v>27484</v>
      </c>
      <c r="L9" s="360">
        <v>-0.30199999999999999</v>
      </c>
      <c r="N9" s="249"/>
      <c r="AA9" s="325"/>
      <c r="AB9" s="249"/>
      <c r="AC9" s="249"/>
    </row>
    <row r="10" spans="1:29" ht="12.75" thickBot="1" x14ac:dyDescent="0.3">
      <c r="A10" s="358" t="s">
        <v>147</v>
      </c>
      <c r="B10" s="359">
        <v>-9506</v>
      </c>
      <c r="C10" s="359">
        <v>-11891</v>
      </c>
      <c r="D10" s="360">
        <v>-0.20100000000000001</v>
      </c>
      <c r="E10" s="359">
        <v>-3552</v>
      </c>
      <c r="F10" s="359">
        <v>-5809</v>
      </c>
      <c r="G10" s="360">
        <v>-0.38900000000000001</v>
      </c>
      <c r="H10" s="359">
        <v>1622</v>
      </c>
      <c r="I10" s="359">
        <v>1474</v>
      </c>
      <c r="J10" s="359">
        <v>-11436</v>
      </c>
      <c r="K10" s="359">
        <v>-16226</v>
      </c>
      <c r="L10" s="360">
        <v>-0.29499999999999998</v>
      </c>
      <c r="N10" s="249"/>
      <c r="AA10" s="325"/>
      <c r="AB10" s="249"/>
      <c r="AC10" s="249"/>
    </row>
    <row r="11" spans="1:29" ht="12.75" thickBot="1" x14ac:dyDescent="0.3">
      <c r="A11" s="361" t="s">
        <v>342</v>
      </c>
      <c r="B11" s="356">
        <v>-5792</v>
      </c>
      <c r="C11" s="356">
        <v>-6507</v>
      </c>
      <c r="D11" s="357">
        <v>-0.11</v>
      </c>
      <c r="E11" s="356">
        <v>-1150</v>
      </c>
      <c r="F11" s="356">
        <v>-1125</v>
      </c>
      <c r="G11" s="357">
        <v>2.1999999999999999E-2</v>
      </c>
      <c r="H11" s="356">
        <v>0</v>
      </c>
      <c r="I11" s="356">
        <v>0</v>
      </c>
      <c r="J11" s="356">
        <v>-6942</v>
      </c>
      <c r="K11" s="356">
        <v>-7632</v>
      </c>
      <c r="L11" s="357">
        <v>-0.09</v>
      </c>
      <c r="N11" s="249"/>
      <c r="AA11" s="299"/>
      <c r="AB11" s="249"/>
      <c r="AC11" s="249"/>
    </row>
    <row r="12" spans="1:29" ht="12.75" thickBot="1" x14ac:dyDescent="0.3">
      <c r="A12" s="361" t="s">
        <v>343</v>
      </c>
      <c r="B12" s="356">
        <v>-1188</v>
      </c>
      <c r="C12" s="356">
        <v>-2512</v>
      </c>
      <c r="D12" s="357">
        <v>-0.52700000000000002</v>
      </c>
      <c r="E12" s="356">
        <v>-1969</v>
      </c>
      <c r="F12" s="356">
        <v>-4378</v>
      </c>
      <c r="G12" s="357">
        <v>-0.55000000000000004</v>
      </c>
      <c r="H12" s="356">
        <v>0</v>
      </c>
      <c r="I12" s="356">
        <v>0</v>
      </c>
      <c r="J12" s="356">
        <v>-3157</v>
      </c>
      <c r="K12" s="356">
        <v>-6890</v>
      </c>
      <c r="L12" s="357">
        <v>-0.54200000000000004</v>
      </c>
      <c r="N12" s="249"/>
      <c r="AA12" s="299"/>
      <c r="AB12" s="249"/>
      <c r="AC12" s="249"/>
    </row>
    <row r="13" spans="1:29" ht="12.75" thickBot="1" x14ac:dyDescent="0.3">
      <c r="A13" s="361" t="s">
        <v>344</v>
      </c>
      <c r="B13" s="356">
        <v>-1620</v>
      </c>
      <c r="C13" s="356">
        <v>-1996</v>
      </c>
      <c r="D13" s="357">
        <v>-0.188</v>
      </c>
      <c r="E13" s="356">
        <v>-106</v>
      </c>
      <c r="F13" s="356">
        <v>-45</v>
      </c>
      <c r="G13" s="357" t="s">
        <v>4</v>
      </c>
      <c r="H13" s="356">
        <v>1622</v>
      </c>
      <c r="I13" s="356">
        <v>1474</v>
      </c>
      <c r="J13" s="356">
        <v>-104</v>
      </c>
      <c r="K13" s="356">
        <v>-567</v>
      </c>
      <c r="L13" s="357">
        <v>-0.81699999999999995</v>
      </c>
      <c r="N13" s="249"/>
      <c r="AA13" s="299"/>
      <c r="AB13" s="249"/>
      <c r="AC13" s="249"/>
    </row>
    <row r="14" spans="1:29" ht="12.75" thickBot="1" x14ac:dyDescent="0.3">
      <c r="A14" s="361" t="s">
        <v>345</v>
      </c>
      <c r="B14" s="356">
        <v>-906</v>
      </c>
      <c r="C14" s="356">
        <v>-876</v>
      </c>
      <c r="D14" s="357">
        <v>3.4000000000000002E-2</v>
      </c>
      <c r="E14" s="356">
        <v>-327</v>
      </c>
      <c r="F14" s="356">
        <v>-261</v>
      </c>
      <c r="G14" s="357">
        <v>0.253</v>
      </c>
      <c r="H14" s="356">
        <v>0</v>
      </c>
      <c r="I14" s="356">
        <v>0</v>
      </c>
      <c r="J14" s="356">
        <v>-1233</v>
      </c>
      <c r="K14" s="356">
        <v>-1137</v>
      </c>
      <c r="L14" s="357">
        <v>8.4000000000000005E-2</v>
      </c>
      <c r="N14" s="249"/>
      <c r="AA14" s="299"/>
      <c r="AB14" s="249"/>
      <c r="AC14" s="249"/>
    </row>
    <row r="15" spans="1:29" ht="12.75" thickBot="1" x14ac:dyDescent="0.25">
      <c r="A15" s="358" t="s">
        <v>150</v>
      </c>
      <c r="B15" s="362">
        <v>7050</v>
      </c>
      <c r="C15" s="362">
        <v>8625</v>
      </c>
      <c r="D15" s="360">
        <v>-0.183</v>
      </c>
      <c r="E15" s="362">
        <v>701</v>
      </c>
      <c r="F15" s="362">
        <v>2633</v>
      </c>
      <c r="G15" s="360">
        <v>-0.73399999999999999</v>
      </c>
      <c r="H15" s="362">
        <v>0</v>
      </c>
      <c r="I15" s="362">
        <v>0</v>
      </c>
      <c r="J15" s="362">
        <v>7751</v>
      </c>
      <c r="K15" s="362">
        <v>11258</v>
      </c>
      <c r="L15" s="360">
        <v>-0.312</v>
      </c>
      <c r="N15" s="249"/>
      <c r="AA15" s="325"/>
      <c r="AB15" s="249"/>
      <c r="AC15" s="249"/>
    </row>
    <row r="16" spans="1:29" s="366" customFormat="1" ht="12.75" thickBot="1" x14ac:dyDescent="0.25">
      <c r="A16" s="373" t="s">
        <v>151</v>
      </c>
      <c r="B16" s="364">
        <v>0.42199999999999999</v>
      </c>
      <c r="C16" s="364">
        <v>0.41699999999999998</v>
      </c>
      <c r="D16" s="365" t="s">
        <v>536</v>
      </c>
      <c r="E16" s="364">
        <v>0.16500000000000001</v>
      </c>
      <c r="F16" s="364">
        <v>0.312</v>
      </c>
      <c r="G16" s="365" t="s">
        <v>537</v>
      </c>
      <c r="H16" s="364" t="s">
        <v>428</v>
      </c>
      <c r="I16" s="364" t="s">
        <v>428</v>
      </c>
      <c r="J16" s="364">
        <v>0.40100000000000002</v>
      </c>
      <c r="K16" s="364">
        <v>0.40699999999999997</v>
      </c>
      <c r="L16" s="365" t="s">
        <v>538</v>
      </c>
      <c r="N16" s="249"/>
      <c r="O16" s="236"/>
      <c r="P16" s="236"/>
      <c r="Q16" s="236"/>
      <c r="R16" s="236"/>
      <c r="S16" s="236"/>
      <c r="T16" s="236"/>
      <c r="U16" s="236"/>
      <c r="V16" s="236"/>
      <c r="W16" s="236"/>
      <c r="X16" s="236"/>
      <c r="Y16" s="236"/>
      <c r="Z16" s="236"/>
      <c r="AA16" s="367"/>
      <c r="AB16" s="249"/>
      <c r="AC16" s="249"/>
    </row>
    <row r="17" spans="1:29" ht="12.75" thickBot="1" x14ac:dyDescent="0.3">
      <c r="A17" s="361" t="s">
        <v>152</v>
      </c>
      <c r="B17" s="356">
        <v>-3012</v>
      </c>
      <c r="C17" s="356">
        <v>-2963</v>
      </c>
      <c r="D17" s="357">
        <v>1.7000000000000001E-2</v>
      </c>
      <c r="E17" s="356">
        <v>-438</v>
      </c>
      <c r="F17" s="356">
        <v>-414</v>
      </c>
      <c r="G17" s="357">
        <v>5.8000000000000003E-2</v>
      </c>
      <c r="H17" s="356">
        <v>0</v>
      </c>
      <c r="I17" s="356">
        <v>0</v>
      </c>
      <c r="J17" s="356">
        <v>-3450</v>
      </c>
      <c r="K17" s="356">
        <v>-3377</v>
      </c>
      <c r="L17" s="357">
        <v>2.1999999999999999E-2</v>
      </c>
      <c r="N17" s="249"/>
      <c r="AA17" s="299"/>
      <c r="AB17" s="249"/>
      <c r="AC17" s="249"/>
    </row>
    <row r="18" spans="1:29" ht="12.75" thickBot="1" x14ac:dyDescent="0.25">
      <c r="A18" s="361" t="s">
        <v>153</v>
      </c>
      <c r="B18" s="356">
        <v>-1935</v>
      </c>
      <c r="C18" s="356">
        <v>-1905</v>
      </c>
      <c r="D18" s="357">
        <v>1.6E-2</v>
      </c>
      <c r="E18" s="356">
        <v>-523</v>
      </c>
      <c r="F18" s="356">
        <v>-689</v>
      </c>
      <c r="G18" s="357">
        <v>-0.24099999999999999</v>
      </c>
      <c r="H18" s="356">
        <v>0</v>
      </c>
      <c r="I18" s="356">
        <v>0</v>
      </c>
      <c r="J18" s="368">
        <v>-2458</v>
      </c>
      <c r="K18" s="368">
        <v>-2594</v>
      </c>
      <c r="L18" s="357">
        <v>-5.1999999999999998E-2</v>
      </c>
      <c r="N18" s="249"/>
      <c r="AA18" s="299"/>
      <c r="AB18" s="249"/>
      <c r="AC18" s="249"/>
    </row>
    <row r="19" spans="1:29" ht="12.75" thickBot="1" x14ac:dyDescent="0.25">
      <c r="A19" s="370" t="s">
        <v>429</v>
      </c>
      <c r="B19" s="356">
        <v>-2251</v>
      </c>
      <c r="C19" s="356">
        <v>-2018</v>
      </c>
      <c r="D19" s="357">
        <v>0.115</v>
      </c>
      <c r="E19" s="356">
        <v>-523</v>
      </c>
      <c r="F19" s="356">
        <v>-689</v>
      </c>
      <c r="G19" s="357">
        <v>-0.24099999999999999</v>
      </c>
      <c r="H19" s="356">
        <v>0</v>
      </c>
      <c r="I19" s="356">
        <v>0</v>
      </c>
      <c r="J19" s="356">
        <v>-2774</v>
      </c>
      <c r="K19" s="356">
        <v>-2707</v>
      </c>
      <c r="L19" s="357">
        <v>2.5000000000000001E-2</v>
      </c>
      <c r="N19" s="249"/>
      <c r="AA19" s="299"/>
      <c r="AB19" s="249"/>
      <c r="AC19" s="249"/>
    </row>
    <row r="20" spans="1:29" ht="12.75" thickBot="1" x14ac:dyDescent="0.3">
      <c r="A20" s="361" t="s">
        <v>155</v>
      </c>
      <c r="B20" s="356">
        <v>-76</v>
      </c>
      <c r="C20" s="356">
        <v>-107</v>
      </c>
      <c r="D20" s="357">
        <v>-0.28999999999999998</v>
      </c>
      <c r="E20" s="356">
        <v>0</v>
      </c>
      <c r="F20" s="356">
        <v>0</v>
      </c>
      <c r="G20" s="357" t="s">
        <v>4</v>
      </c>
      <c r="H20" s="356">
        <v>0</v>
      </c>
      <c r="I20" s="356">
        <v>0</v>
      </c>
      <c r="J20" s="356">
        <v>-76</v>
      </c>
      <c r="K20" s="356">
        <v>-107</v>
      </c>
      <c r="L20" s="357">
        <v>-0.28999999999999998</v>
      </c>
      <c r="N20" s="249"/>
      <c r="AA20" s="299"/>
      <c r="AB20" s="249"/>
      <c r="AC20" s="249"/>
    </row>
    <row r="21" spans="1:29" ht="12.75" thickBot="1" x14ac:dyDescent="0.3">
      <c r="A21" s="361" t="s">
        <v>156</v>
      </c>
      <c r="B21" s="356">
        <v>-94</v>
      </c>
      <c r="C21" s="356">
        <v>94</v>
      </c>
      <c r="D21" s="357" t="s">
        <v>4</v>
      </c>
      <c r="E21" s="356">
        <v>-24</v>
      </c>
      <c r="F21" s="356">
        <v>-25</v>
      </c>
      <c r="G21" s="357">
        <v>-0.04</v>
      </c>
      <c r="H21" s="356">
        <v>0</v>
      </c>
      <c r="I21" s="356">
        <v>0</v>
      </c>
      <c r="J21" s="356">
        <v>-118</v>
      </c>
      <c r="K21" s="356">
        <v>69</v>
      </c>
      <c r="L21" s="357" t="s">
        <v>4</v>
      </c>
      <c r="N21" s="249"/>
      <c r="AA21" s="299"/>
      <c r="AB21" s="249"/>
      <c r="AC21" s="249"/>
    </row>
    <row r="22" spans="1:29" ht="12.75" thickBot="1" x14ac:dyDescent="0.25">
      <c r="A22" s="358" t="s">
        <v>157</v>
      </c>
      <c r="B22" s="362">
        <v>1933</v>
      </c>
      <c r="C22" s="362">
        <v>3744</v>
      </c>
      <c r="D22" s="360">
        <v>-0.48399999999999999</v>
      </c>
      <c r="E22" s="362">
        <v>-284</v>
      </c>
      <c r="F22" s="362">
        <v>1505</v>
      </c>
      <c r="G22" s="360" t="s">
        <v>4</v>
      </c>
      <c r="H22" s="362">
        <v>0</v>
      </c>
      <c r="I22" s="362">
        <v>0</v>
      </c>
      <c r="J22" s="362">
        <v>1649</v>
      </c>
      <c r="K22" s="362">
        <v>5249</v>
      </c>
      <c r="L22" s="360">
        <v>-0.68600000000000005</v>
      </c>
      <c r="N22" s="249"/>
      <c r="AA22" s="325"/>
      <c r="AB22" s="249"/>
      <c r="AC22" s="249"/>
    </row>
    <row r="23" spans="1:29" ht="12.75" thickBot="1" x14ac:dyDescent="0.25">
      <c r="A23" s="358" t="s">
        <v>158</v>
      </c>
      <c r="B23" s="362">
        <v>1617</v>
      </c>
      <c r="C23" s="362">
        <v>3631</v>
      </c>
      <c r="D23" s="360">
        <v>-0.55500000000000005</v>
      </c>
      <c r="E23" s="362">
        <v>-284</v>
      </c>
      <c r="F23" s="362">
        <v>1505</v>
      </c>
      <c r="G23" s="360" t="s">
        <v>4</v>
      </c>
      <c r="H23" s="362">
        <v>0</v>
      </c>
      <c r="I23" s="362">
        <v>0</v>
      </c>
      <c r="J23" s="362">
        <v>1333</v>
      </c>
      <c r="K23" s="362">
        <v>5136</v>
      </c>
      <c r="L23" s="360">
        <v>-0.74</v>
      </c>
      <c r="N23" s="249"/>
      <c r="AA23" s="325"/>
      <c r="AB23" s="249"/>
      <c r="AC23" s="249"/>
    </row>
    <row r="24" spans="1:29" s="366" customFormat="1" ht="12.75" thickBot="1" x14ac:dyDescent="0.25">
      <c r="A24" s="363" t="s">
        <v>159</v>
      </c>
      <c r="B24" s="364">
        <v>9.7000000000000003E-2</v>
      </c>
      <c r="C24" s="364">
        <v>0.17599999999999999</v>
      </c>
      <c r="D24" s="365" t="s">
        <v>539</v>
      </c>
      <c r="E24" s="364">
        <v>-6.7000000000000004E-2</v>
      </c>
      <c r="F24" s="364">
        <v>0.17799999999999999</v>
      </c>
      <c r="G24" s="365" t="s">
        <v>540</v>
      </c>
      <c r="H24" s="364" t="s">
        <v>428</v>
      </c>
      <c r="I24" s="364" t="s">
        <v>428</v>
      </c>
      <c r="J24" s="364">
        <v>6.9000000000000006E-2</v>
      </c>
      <c r="K24" s="364">
        <v>0.186</v>
      </c>
      <c r="L24" s="365" t="s">
        <v>541</v>
      </c>
      <c r="M24" s="371"/>
      <c r="N24" s="249"/>
      <c r="O24" s="236"/>
      <c r="P24" s="236"/>
      <c r="Q24" s="236"/>
      <c r="R24" s="236"/>
      <c r="S24" s="236"/>
      <c r="T24" s="236"/>
      <c r="U24" s="236"/>
      <c r="V24" s="236"/>
      <c r="W24" s="236"/>
      <c r="X24" s="236"/>
      <c r="Y24" s="236"/>
      <c r="Z24" s="236"/>
      <c r="AA24" s="367"/>
      <c r="AB24" s="249"/>
      <c r="AC24" s="249"/>
    </row>
    <row r="25" spans="1:29" ht="12.75" thickBot="1" x14ac:dyDescent="0.3">
      <c r="A25" s="361" t="s">
        <v>160</v>
      </c>
      <c r="B25" s="356">
        <v>-2073</v>
      </c>
      <c r="C25" s="356">
        <v>-1520</v>
      </c>
      <c r="D25" s="357">
        <v>0.36399999999999999</v>
      </c>
      <c r="E25" s="356">
        <v>-197</v>
      </c>
      <c r="F25" s="356">
        <v>-182</v>
      </c>
      <c r="G25" s="357">
        <v>8.2000000000000003E-2</v>
      </c>
      <c r="H25" s="356">
        <v>0</v>
      </c>
      <c r="I25" s="356">
        <v>0</v>
      </c>
      <c r="J25" s="356">
        <v>-2270</v>
      </c>
      <c r="K25" s="356">
        <v>-1702</v>
      </c>
      <c r="L25" s="357">
        <v>0.33400000000000002</v>
      </c>
      <c r="N25" s="249"/>
      <c r="AA25" s="299"/>
      <c r="AB25" s="249"/>
      <c r="AC25" s="249"/>
    </row>
    <row r="26" spans="1:29" ht="12.75" thickBot="1" x14ac:dyDescent="0.25">
      <c r="A26" s="370" t="s">
        <v>430</v>
      </c>
      <c r="B26" s="356">
        <v>-1770</v>
      </c>
      <c r="C26" s="356">
        <v>-1556</v>
      </c>
      <c r="D26" s="357">
        <v>0.13800000000000001</v>
      </c>
      <c r="E26" s="356">
        <v>-197</v>
      </c>
      <c r="F26" s="356">
        <v>-182</v>
      </c>
      <c r="G26" s="357">
        <v>8.2000000000000003E-2</v>
      </c>
      <c r="H26" s="356">
        <v>0</v>
      </c>
      <c r="I26" s="356">
        <v>0</v>
      </c>
      <c r="J26" s="356">
        <v>-1967</v>
      </c>
      <c r="K26" s="356">
        <v>-1738</v>
      </c>
      <c r="L26" s="357">
        <v>0.13200000000000001</v>
      </c>
      <c r="N26" s="249"/>
      <c r="AA26" s="299"/>
      <c r="AB26" s="249"/>
      <c r="AC26" s="249"/>
    </row>
    <row r="27" spans="1:29" ht="12.75" thickBot="1" x14ac:dyDescent="0.3">
      <c r="A27" s="361" t="s">
        <v>162</v>
      </c>
      <c r="B27" s="356">
        <v>-1492</v>
      </c>
      <c r="C27" s="356">
        <v>-1301</v>
      </c>
      <c r="D27" s="357">
        <v>0.14699999999999999</v>
      </c>
      <c r="E27" s="356">
        <v>-125</v>
      </c>
      <c r="F27" s="356">
        <v>-124</v>
      </c>
      <c r="G27" s="357">
        <v>8.0000000000000002E-3</v>
      </c>
      <c r="H27" s="356">
        <v>0</v>
      </c>
      <c r="I27" s="356">
        <v>0</v>
      </c>
      <c r="J27" s="356">
        <v>-1617</v>
      </c>
      <c r="K27" s="356">
        <v>-1425</v>
      </c>
      <c r="L27" s="357">
        <v>0.13500000000000001</v>
      </c>
      <c r="N27" s="249"/>
      <c r="AA27" s="299"/>
      <c r="AB27" s="249"/>
      <c r="AC27" s="249"/>
    </row>
    <row r="28" spans="1:29" ht="12.75" thickBot="1" x14ac:dyDescent="0.25">
      <c r="A28" s="370" t="s">
        <v>431</v>
      </c>
      <c r="B28" s="356">
        <v>-1290</v>
      </c>
      <c r="C28" s="356">
        <v>-1181</v>
      </c>
      <c r="D28" s="357">
        <v>9.1999999999999998E-2</v>
      </c>
      <c r="E28" s="356">
        <v>-125</v>
      </c>
      <c r="F28" s="356">
        <v>-124</v>
      </c>
      <c r="G28" s="357">
        <v>8.0000000000000002E-3</v>
      </c>
      <c r="H28" s="356">
        <v>0</v>
      </c>
      <c r="I28" s="356">
        <v>0</v>
      </c>
      <c r="J28" s="356">
        <v>-1415</v>
      </c>
      <c r="K28" s="356">
        <v>-1305</v>
      </c>
      <c r="L28" s="357">
        <v>8.4000000000000005E-2</v>
      </c>
      <c r="N28" s="249"/>
      <c r="AA28" s="299"/>
      <c r="AB28" s="249"/>
      <c r="AC28" s="249"/>
    </row>
    <row r="29" spans="1:29" ht="12.75" thickBot="1" x14ac:dyDescent="0.3">
      <c r="A29" s="361" t="s">
        <v>164</v>
      </c>
      <c r="B29" s="356">
        <v>12</v>
      </c>
      <c r="C29" s="356">
        <v>139</v>
      </c>
      <c r="D29" s="357">
        <v>-0.91400000000000003</v>
      </c>
      <c r="E29" s="356">
        <v>-1</v>
      </c>
      <c r="F29" s="356">
        <v>-14</v>
      </c>
      <c r="G29" s="357">
        <v>-0.92900000000000005</v>
      </c>
      <c r="H29" s="356">
        <v>0</v>
      </c>
      <c r="I29" s="356">
        <v>0</v>
      </c>
      <c r="J29" s="356">
        <v>11</v>
      </c>
      <c r="K29" s="356">
        <v>125</v>
      </c>
      <c r="L29" s="357">
        <v>-0.91200000000000003</v>
      </c>
      <c r="N29" s="249"/>
      <c r="AA29" s="299"/>
      <c r="AB29" s="249"/>
      <c r="AC29" s="249"/>
    </row>
    <row r="30" spans="1:29" ht="12.75" thickBot="1" x14ac:dyDescent="0.25">
      <c r="A30" s="370" t="s">
        <v>432</v>
      </c>
      <c r="B30" s="356">
        <v>-573</v>
      </c>
      <c r="C30" s="356">
        <v>40</v>
      </c>
      <c r="D30" s="357" t="s">
        <v>4</v>
      </c>
      <c r="E30" s="356">
        <v>-1</v>
      </c>
      <c r="F30" s="356">
        <v>-14</v>
      </c>
      <c r="G30" s="357">
        <v>-0.92900000000000005</v>
      </c>
      <c r="H30" s="356">
        <v>0</v>
      </c>
      <c r="I30" s="356">
        <v>0</v>
      </c>
      <c r="J30" s="356">
        <v>-574</v>
      </c>
      <c r="K30" s="356">
        <v>26</v>
      </c>
      <c r="L30" s="357" t="s">
        <v>4</v>
      </c>
      <c r="N30" s="249"/>
      <c r="AA30" s="299"/>
      <c r="AB30" s="249"/>
      <c r="AC30" s="249"/>
    </row>
    <row r="31" spans="1:29" ht="12.75" thickBot="1" x14ac:dyDescent="0.3">
      <c r="A31" s="361" t="s">
        <v>166</v>
      </c>
      <c r="B31" s="356">
        <v>-1740</v>
      </c>
      <c r="C31" s="356">
        <v>-51</v>
      </c>
      <c r="D31" s="357" t="s">
        <v>4</v>
      </c>
      <c r="E31" s="356">
        <v>-25</v>
      </c>
      <c r="F31" s="356">
        <v>2</v>
      </c>
      <c r="G31" s="357" t="s">
        <v>4</v>
      </c>
      <c r="H31" s="356">
        <v>0</v>
      </c>
      <c r="I31" s="356">
        <v>0</v>
      </c>
      <c r="J31" s="356">
        <v>-1765</v>
      </c>
      <c r="K31" s="356">
        <v>-49</v>
      </c>
      <c r="L31" s="357" t="s">
        <v>4</v>
      </c>
      <c r="N31" s="249"/>
      <c r="AA31" s="299"/>
      <c r="AB31" s="249"/>
      <c r="AC31" s="249"/>
    </row>
    <row r="32" spans="1:29" ht="12.75" thickBot="1" x14ac:dyDescent="0.25">
      <c r="A32" s="358" t="s">
        <v>346</v>
      </c>
      <c r="B32" s="362">
        <v>-3360</v>
      </c>
      <c r="C32" s="362">
        <v>1011</v>
      </c>
      <c r="D32" s="360" t="s">
        <v>4</v>
      </c>
      <c r="E32" s="362">
        <v>-632</v>
      </c>
      <c r="F32" s="362">
        <v>1187</v>
      </c>
      <c r="G32" s="360" t="s">
        <v>4</v>
      </c>
      <c r="H32" s="362">
        <v>0</v>
      </c>
      <c r="I32" s="362">
        <v>0</v>
      </c>
      <c r="J32" s="362">
        <v>-3992</v>
      </c>
      <c r="K32" s="362">
        <v>2198</v>
      </c>
      <c r="L32" s="360" t="s">
        <v>4</v>
      </c>
      <c r="N32" s="249"/>
      <c r="AA32" s="325"/>
      <c r="AB32" s="249"/>
      <c r="AC32" s="249"/>
    </row>
    <row r="33" spans="1:40" ht="12.75" thickBot="1" x14ac:dyDescent="0.3">
      <c r="A33" s="361" t="s">
        <v>168</v>
      </c>
      <c r="B33" s="356">
        <v>0</v>
      </c>
      <c r="C33" s="356">
        <v>0</v>
      </c>
      <c r="D33" s="357" t="s">
        <v>4</v>
      </c>
      <c r="E33" s="356">
        <v>0</v>
      </c>
      <c r="F33" s="356">
        <v>0</v>
      </c>
      <c r="G33" s="357" t="s">
        <v>4</v>
      </c>
      <c r="H33" s="356">
        <v>0</v>
      </c>
      <c r="I33" s="356">
        <v>0</v>
      </c>
      <c r="J33" s="356">
        <v>0</v>
      </c>
      <c r="K33" s="356">
        <v>0</v>
      </c>
      <c r="L33" s="357" t="s">
        <v>4</v>
      </c>
      <c r="N33" s="249"/>
      <c r="AA33" s="299"/>
      <c r="AB33" s="249"/>
      <c r="AC33" s="249"/>
    </row>
    <row r="34" spans="1:40" ht="12.75" thickBot="1" x14ac:dyDescent="0.25">
      <c r="A34" s="358" t="s">
        <v>347</v>
      </c>
      <c r="B34" s="362">
        <v>-3360</v>
      </c>
      <c r="C34" s="362">
        <v>1011</v>
      </c>
      <c r="D34" s="360" t="s">
        <v>4</v>
      </c>
      <c r="E34" s="362">
        <v>-632</v>
      </c>
      <c r="F34" s="362">
        <v>1187</v>
      </c>
      <c r="G34" s="360" t="s">
        <v>4</v>
      </c>
      <c r="H34" s="362">
        <v>0</v>
      </c>
      <c r="I34" s="362">
        <v>0</v>
      </c>
      <c r="J34" s="372">
        <v>-3992</v>
      </c>
      <c r="K34" s="372">
        <v>2198</v>
      </c>
      <c r="L34" s="360" t="s">
        <v>4</v>
      </c>
      <c r="N34" s="249"/>
      <c r="AA34" s="325"/>
      <c r="AB34" s="249"/>
      <c r="AC34" s="249"/>
    </row>
    <row r="35" spans="1:40" ht="12.75" thickBot="1" x14ac:dyDescent="0.25">
      <c r="A35" s="373" t="s">
        <v>170</v>
      </c>
      <c r="B35" s="372"/>
      <c r="C35" s="372"/>
      <c r="D35" s="374"/>
      <c r="E35" s="372"/>
      <c r="F35" s="372"/>
      <c r="G35" s="374"/>
      <c r="H35" s="372"/>
      <c r="I35" s="372"/>
      <c r="J35" s="372"/>
      <c r="K35" s="372"/>
      <c r="L35" s="374"/>
      <c r="N35" s="249"/>
      <c r="AA35" s="375"/>
      <c r="AB35" s="249"/>
      <c r="AC35" s="249"/>
    </row>
    <row r="36" spans="1:40" ht="12.75" thickBot="1" x14ac:dyDescent="0.3">
      <c r="A36" s="376" t="s">
        <v>171</v>
      </c>
      <c r="B36" s="356">
        <v>-3419</v>
      </c>
      <c r="C36" s="356">
        <v>928</v>
      </c>
      <c r="D36" s="357" t="s">
        <v>4</v>
      </c>
      <c r="E36" s="356">
        <v>-632</v>
      </c>
      <c r="F36" s="356">
        <v>1187</v>
      </c>
      <c r="G36" s="357" t="s">
        <v>4</v>
      </c>
      <c r="H36" s="356">
        <v>0</v>
      </c>
      <c r="I36" s="356">
        <v>0</v>
      </c>
      <c r="J36" s="356">
        <v>-4051</v>
      </c>
      <c r="K36" s="356">
        <v>2115</v>
      </c>
      <c r="L36" s="357" t="s">
        <v>4</v>
      </c>
      <c r="N36" s="249"/>
      <c r="AA36" s="299"/>
      <c r="AB36" s="249"/>
      <c r="AC36" s="249"/>
    </row>
    <row r="37" spans="1:40" ht="12.75" thickBot="1" x14ac:dyDescent="0.25">
      <c r="A37" s="377" t="s">
        <v>172</v>
      </c>
      <c r="B37" s="368">
        <v>59</v>
      </c>
      <c r="C37" s="368">
        <v>83</v>
      </c>
      <c r="D37" s="378">
        <v>-0.28899999999999998</v>
      </c>
      <c r="E37" s="368">
        <v>0</v>
      </c>
      <c r="F37" s="368">
        <v>0</v>
      </c>
      <c r="G37" s="378" t="s">
        <v>4</v>
      </c>
      <c r="H37" s="368">
        <v>0</v>
      </c>
      <c r="I37" s="368">
        <v>0</v>
      </c>
      <c r="J37" s="368">
        <v>59</v>
      </c>
      <c r="K37" s="368">
        <v>83</v>
      </c>
      <c r="L37" s="378">
        <v>-0.28899999999999998</v>
      </c>
      <c r="N37" s="249"/>
      <c r="AA37" s="322"/>
      <c r="AB37" s="249"/>
      <c r="AC37" s="249"/>
    </row>
    <row r="38" spans="1:40" ht="12.75" thickBot="1" x14ac:dyDescent="0.25">
      <c r="A38" s="379"/>
      <c r="B38" s="369"/>
      <c r="C38" s="369"/>
      <c r="D38" s="380"/>
      <c r="E38" s="369"/>
      <c r="F38" s="369"/>
      <c r="G38" s="380"/>
      <c r="H38" s="369"/>
      <c r="I38" s="369"/>
      <c r="J38" s="369"/>
      <c r="K38" s="369"/>
      <c r="L38" s="380"/>
      <c r="N38" s="249"/>
      <c r="AA38" s="322"/>
      <c r="AB38" s="249"/>
      <c r="AC38" s="249"/>
    </row>
    <row r="39" spans="1:40" ht="12.75" thickBot="1" x14ac:dyDescent="0.25">
      <c r="A39" s="358" t="s">
        <v>433</v>
      </c>
      <c r="B39" s="362">
        <v>-3756</v>
      </c>
      <c r="C39" s="362">
        <v>883</v>
      </c>
      <c r="D39" s="360" t="s">
        <v>4</v>
      </c>
      <c r="E39" s="362">
        <v>-632</v>
      </c>
      <c r="F39" s="362">
        <v>1187</v>
      </c>
      <c r="G39" s="360" t="s">
        <v>4</v>
      </c>
      <c r="H39" s="362">
        <v>0</v>
      </c>
      <c r="I39" s="362">
        <v>0</v>
      </c>
      <c r="J39" s="362">
        <v>-4388</v>
      </c>
      <c r="K39" s="362">
        <v>2070</v>
      </c>
      <c r="L39" s="360" t="s">
        <v>4</v>
      </c>
      <c r="N39" s="249"/>
      <c r="AA39" s="325"/>
      <c r="AB39" s="249"/>
      <c r="AC39" s="249"/>
    </row>
    <row r="40" spans="1:40" ht="12.75" thickBot="1" x14ac:dyDescent="0.25">
      <c r="A40" s="373" t="s">
        <v>170</v>
      </c>
      <c r="B40" s="381"/>
      <c r="C40" s="381"/>
      <c r="D40" s="374"/>
      <c r="E40" s="381"/>
      <c r="F40" s="381"/>
      <c r="G40" s="374"/>
      <c r="H40" s="381"/>
      <c r="I40" s="381"/>
      <c r="J40" s="381"/>
      <c r="K40" s="381"/>
      <c r="L40" s="374"/>
      <c r="N40" s="249"/>
      <c r="AA40" s="375"/>
      <c r="AB40" s="249"/>
      <c r="AC40" s="249"/>
    </row>
    <row r="41" spans="1:40" ht="12.75" thickBot="1" x14ac:dyDescent="0.25">
      <c r="A41" s="376" t="s">
        <v>171</v>
      </c>
      <c r="B41" s="382">
        <v>-3815</v>
      </c>
      <c r="C41" s="382">
        <v>800</v>
      </c>
      <c r="D41" s="357" t="s">
        <v>4</v>
      </c>
      <c r="E41" s="382">
        <v>-632</v>
      </c>
      <c r="F41" s="382">
        <v>1187</v>
      </c>
      <c r="G41" s="357" t="s">
        <v>4</v>
      </c>
      <c r="H41" s="382">
        <v>0</v>
      </c>
      <c r="I41" s="382">
        <v>0</v>
      </c>
      <c r="J41" s="383">
        <v>-4447</v>
      </c>
      <c r="K41" s="383">
        <v>1987</v>
      </c>
      <c r="L41" s="357" t="s">
        <v>4</v>
      </c>
      <c r="N41" s="249"/>
      <c r="AA41" s="299"/>
      <c r="AB41" s="249"/>
      <c r="AC41" s="249"/>
    </row>
    <row r="42" spans="1:40" ht="12.75" thickBot="1" x14ac:dyDescent="0.25">
      <c r="A42" s="384" t="s">
        <v>172</v>
      </c>
      <c r="B42" s="382">
        <v>59</v>
      </c>
      <c r="C42" s="382">
        <v>83</v>
      </c>
      <c r="D42" s="378">
        <v>-0.28899999999999998</v>
      </c>
      <c r="E42" s="382">
        <v>0</v>
      </c>
      <c r="F42" s="382">
        <v>0</v>
      </c>
      <c r="G42" s="378" t="s">
        <v>4</v>
      </c>
      <c r="H42" s="382">
        <v>0</v>
      </c>
      <c r="I42" s="382">
        <v>0</v>
      </c>
      <c r="J42" s="382">
        <v>59</v>
      </c>
      <c r="K42" s="382">
        <v>83</v>
      </c>
      <c r="L42" s="378">
        <v>-0.28899999999999998</v>
      </c>
      <c r="N42" s="249"/>
      <c r="AA42" s="322"/>
      <c r="AB42" s="249"/>
      <c r="AC42" s="249"/>
    </row>
    <row r="43" spans="1:40" x14ac:dyDescent="0.25">
      <c r="B43" s="236"/>
      <c r="C43" s="236"/>
      <c r="D43" s="236"/>
    </row>
    <row r="44" spans="1:40" x14ac:dyDescent="0.25">
      <c r="B44" s="236"/>
      <c r="C44" s="236"/>
      <c r="D44" s="236"/>
      <c r="S44" s="235"/>
    </row>
    <row r="45" spans="1:40" ht="12.75" thickBot="1" x14ac:dyDescent="0.3">
      <c r="A45" s="243" t="s">
        <v>145</v>
      </c>
      <c r="B45" s="448" t="s">
        <v>424</v>
      </c>
      <c r="C45" s="448"/>
      <c r="D45" s="448"/>
      <c r="E45" s="448" t="s">
        <v>425</v>
      </c>
      <c r="F45" s="448"/>
      <c r="G45" s="448"/>
      <c r="H45" s="448" t="s">
        <v>426</v>
      </c>
      <c r="I45" s="448"/>
      <c r="J45" s="448" t="s">
        <v>427</v>
      </c>
      <c r="K45" s="448"/>
      <c r="L45" s="448"/>
      <c r="S45" s="235"/>
    </row>
    <row r="46" spans="1:40" x14ac:dyDescent="0.2">
      <c r="A46" s="330" t="s">
        <v>0</v>
      </c>
      <c r="B46" s="351" t="s">
        <v>500</v>
      </c>
      <c r="C46" s="351" t="s">
        <v>501</v>
      </c>
      <c r="D46" s="351" t="s">
        <v>3</v>
      </c>
      <c r="E46" s="351" t="s">
        <v>500</v>
      </c>
      <c r="F46" s="351" t="s">
        <v>501</v>
      </c>
      <c r="G46" s="351" t="s">
        <v>3</v>
      </c>
      <c r="H46" s="351" t="s">
        <v>500</v>
      </c>
      <c r="I46" s="351" t="s">
        <v>501</v>
      </c>
      <c r="J46" s="351" t="s">
        <v>500</v>
      </c>
      <c r="K46" s="351" t="s">
        <v>501</v>
      </c>
      <c r="L46" s="351" t="s">
        <v>3</v>
      </c>
      <c r="S46" s="235"/>
      <c r="AA46" s="351"/>
    </row>
    <row r="47" spans="1:40" ht="12.75" thickBot="1" x14ac:dyDescent="0.3">
      <c r="A47" s="385" t="s">
        <v>339</v>
      </c>
      <c r="B47" s="354">
        <v>66224</v>
      </c>
      <c r="C47" s="354">
        <v>71028</v>
      </c>
      <c r="D47" s="246">
        <v>-6.8000000000000005E-2</v>
      </c>
      <c r="E47" s="354">
        <v>20477</v>
      </c>
      <c r="F47" s="354">
        <v>30441</v>
      </c>
      <c r="G47" s="246">
        <v>-0.32700000000000001</v>
      </c>
      <c r="H47" s="354">
        <v>-5698</v>
      </c>
      <c r="I47" s="354">
        <v>-5924</v>
      </c>
      <c r="J47" s="354">
        <v>81003</v>
      </c>
      <c r="K47" s="354">
        <v>95545</v>
      </c>
      <c r="L47" s="246">
        <v>-0.152</v>
      </c>
      <c r="S47" s="235"/>
      <c r="AA47" s="325"/>
      <c r="AD47" s="249"/>
      <c r="AE47" s="249"/>
      <c r="AF47" s="249"/>
      <c r="AG47" s="249"/>
      <c r="AH47" s="249"/>
      <c r="AI47" s="249"/>
      <c r="AJ47" s="249"/>
      <c r="AK47" s="249"/>
      <c r="AL47" s="249"/>
      <c r="AM47" s="249"/>
      <c r="AN47" s="249"/>
    </row>
    <row r="48" spans="1:40" ht="12.75" thickBot="1" x14ac:dyDescent="0.3">
      <c r="A48" s="361" t="s">
        <v>340</v>
      </c>
      <c r="B48" s="356">
        <v>-430</v>
      </c>
      <c r="C48" s="356">
        <v>-516</v>
      </c>
      <c r="D48" s="357">
        <v>-0.16700000000000001</v>
      </c>
      <c r="E48" s="356">
        <v>0</v>
      </c>
      <c r="F48" s="356">
        <v>0</v>
      </c>
      <c r="G48" s="357" t="s">
        <v>4</v>
      </c>
      <c r="H48" s="356">
        <v>0</v>
      </c>
      <c r="I48" s="356">
        <v>0</v>
      </c>
      <c r="J48" s="356">
        <v>-430</v>
      </c>
      <c r="K48" s="356">
        <v>-516</v>
      </c>
      <c r="L48" s="357">
        <v>-0.16700000000000001</v>
      </c>
      <c r="S48" s="235"/>
      <c r="AA48" s="299"/>
      <c r="AD48" s="249"/>
      <c r="AE48" s="249"/>
      <c r="AF48" s="249"/>
      <c r="AG48" s="249"/>
      <c r="AH48" s="249"/>
      <c r="AI48" s="249"/>
      <c r="AJ48" s="249"/>
      <c r="AK48" s="249"/>
      <c r="AL48" s="249"/>
      <c r="AM48" s="249"/>
      <c r="AN48" s="249"/>
    </row>
    <row r="49" spans="1:40" ht="12.75" thickBot="1" x14ac:dyDescent="0.3">
      <c r="A49" s="358" t="s">
        <v>341</v>
      </c>
      <c r="B49" s="359">
        <v>65794</v>
      </c>
      <c r="C49" s="359">
        <v>70512</v>
      </c>
      <c r="D49" s="360">
        <v>-6.7000000000000004E-2</v>
      </c>
      <c r="E49" s="359">
        <v>20477</v>
      </c>
      <c r="F49" s="359">
        <v>30441</v>
      </c>
      <c r="G49" s="360">
        <v>-0.32700000000000001</v>
      </c>
      <c r="H49" s="359">
        <v>-5698</v>
      </c>
      <c r="I49" s="359">
        <v>-5924</v>
      </c>
      <c r="J49" s="359">
        <v>80573</v>
      </c>
      <c r="K49" s="359">
        <v>95029</v>
      </c>
      <c r="L49" s="360">
        <v>-0.152</v>
      </c>
      <c r="S49" s="235"/>
      <c r="AA49" s="325"/>
      <c r="AD49" s="249"/>
      <c r="AE49" s="249"/>
      <c r="AF49" s="249"/>
      <c r="AG49" s="249"/>
      <c r="AH49" s="249"/>
      <c r="AI49" s="249"/>
      <c r="AJ49" s="249"/>
      <c r="AK49" s="249"/>
      <c r="AL49" s="249"/>
      <c r="AM49" s="249"/>
      <c r="AN49" s="249"/>
    </row>
    <row r="50" spans="1:40" ht="12.75" thickBot="1" x14ac:dyDescent="0.3">
      <c r="A50" s="358" t="s">
        <v>147</v>
      </c>
      <c r="B50" s="359">
        <v>-37736</v>
      </c>
      <c r="C50" s="359">
        <v>-39199</v>
      </c>
      <c r="D50" s="360">
        <v>-3.6999999999999998E-2</v>
      </c>
      <c r="E50" s="359">
        <v>-15845</v>
      </c>
      <c r="F50" s="359">
        <v>-19156</v>
      </c>
      <c r="G50" s="360">
        <v>-0.17299999999999999</v>
      </c>
      <c r="H50" s="359">
        <v>5704</v>
      </c>
      <c r="I50" s="359">
        <v>5924</v>
      </c>
      <c r="J50" s="359">
        <v>-47877</v>
      </c>
      <c r="K50" s="359">
        <v>-52431</v>
      </c>
      <c r="L50" s="360">
        <v>-8.6999999999999994E-2</v>
      </c>
      <c r="S50" s="235"/>
      <c r="AA50" s="325"/>
      <c r="AD50" s="249"/>
      <c r="AE50" s="249"/>
      <c r="AF50" s="249"/>
      <c r="AG50" s="249"/>
      <c r="AH50" s="249"/>
      <c r="AI50" s="249"/>
      <c r="AJ50" s="249"/>
      <c r="AK50" s="249"/>
      <c r="AL50" s="249"/>
      <c r="AM50" s="249"/>
      <c r="AN50" s="249"/>
    </row>
    <row r="51" spans="1:40" ht="12.75" thickBot="1" x14ac:dyDescent="0.3">
      <c r="A51" s="361" t="s">
        <v>342</v>
      </c>
      <c r="B51" s="356">
        <v>-23093</v>
      </c>
      <c r="C51" s="356">
        <v>-21225</v>
      </c>
      <c r="D51" s="357">
        <v>8.7999999999999995E-2</v>
      </c>
      <c r="E51" s="356">
        <v>-4544</v>
      </c>
      <c r="F51" s="356">
        <v>-3029</v>
      </c>
      <c r="G51" s="357">
        <v>0.5</v>
      </c>
      <c r="H51" s="356">
        <v>0</v>
      </c>
      <c r="I51" s="356">
        <v>0</v>
      </c>
      <c r="J51" s="356">
        <v>-27637</v>
      </c>
      <c r="K51" s="356">
        <v>-24254</v>
      </c>
      <c r="L51" s="357">
        <v>0.13900000000000001</v>
      </c>
      <c r="S51" s="235"/>
      <c r="AA51" s="299"/>
      <c r="AD51" s="249"/>
      <c r="AE51" s="249"/>
      <c r="AF51" s="249"/>
      <c r="AG51" s="249"/>
      <c r="AH51" s="249"/>
      <c r="AI51" s="249"/>
      <c r="AJ51" s="249"/>
      <c r="AK51" s="249"/>
      <c r="AL51" s="249"/>
      <c r="AM51" s="249"/>
      <c r="AN51" s="249"/>
    </row>
    <row r="52" spans="1:40" ht="12.75" thickBot="1" x14ac:dyDescent="0.3">
      <c r="A52" s="361" t="s">
        <v>343</v>
      </c>
      <c r="B52" s="356">
        <v>-5727</v>
      </c>
      <c r="C52" s="356">
        <v>-7500</v>
      </c>
      <c r="D52" s="357">
        <v>-0.23599999999999999</v>
      </c>
      <c r="E52" s="356">
        <v>-9529</v>
      </c>
      <c r="F52" s="356">
        <v>-14915</v>
      </c>
      <c r="G52" s="357">
        <v>-0.36099999999999999</v>
      </c>
      <c r="H52" s="356">
        <v>0</v>
      </c>
      <c r="I52" s="356">
        <v>0</v>
      </c>
      <c r="J52" s="356">
        <v>-15256</v>
      </c>
      <c r="K52" s="356">
        <v>-22415</v>
      </c>
      <c r="L52" s="357">
        <v>-0.31900000000000001</v>
      </c>
      <c r="S52" s="235"/>
      <c r="AA52" s="299"/>
      <c r="AD52" s="249"/>
      <c r="AE52" s="249"/>
      <c r="AF52" s="249"/>
      <c r="AG52" s="249"/>
      <c r="AH52" s="249"/>
      <c r="AI52" s="249"/>
      <c r="AJ52" s="249"/>
      <c r="AK52" s="249"/>
      <c r="AL52" s="249"/>
      <c r="AM52" s="249"/>
      <c r="AN52" s="249"/>
    </row>
    <row r="53" spans="1:40" ht="12.75" thickBot="1" x14ac:dyDescent="0.3">
      <c r="A53" s="361" t="s">
        <v>344</v>
      </c>
      <c r="B53" s="356">
        <v>-6198</v>
      </c>
      <c r="C53" s="356">
        <v>-6986</v>
      </c>
      <c r="D53" s="357">
        <v>-0.113</v>
      </c>
      <c r="E53" s="356">
        <v>-533</v>
      </c>
      <c r="F53" s="356">
        <v>-279</v>
      </c>
      <c r="G53" s="357">
        <v>0.91</v>
      </c>
      <c r="H53" s="356">
        <v>5704</v>
      </c>
      <c r="I53" s="356">
        <v>5924</v>
      </c>
      <c r="J53" s="356">
        <v>-1027</v>
      </c>
      <c r="K53" s="356">
        <v>-1341</v>
      </c>
      <c r="L53" s="357">
        <v>-0.23400000000000001</v>
      </c>
      <c r="S53" s="235"/>
      <c r="AA53" s="299"/>
      <c r="AD53" s="249"/>
      <c r="AE53" s="249"/>
      <c r="AF53" s="249"/>
      <c r="AG53" s="249"/>
      <c r="AH53" s="249"/>
      <c r="AI53" s="249"/>
      <c r="AJ53" s="249"/>
      <c r="AK53" s="249"/>
      <c r="AL53" s="249"/>
      <c r="AM53" s="249"/>
      <c r="AN53" s="249"/>
    </row>
    <row r="54" spans="1:40" ht="12.75" thickBot="1" x14ac:dyDescent="0.3">
      <c r="A54" s="361" t="s">
        <v>345</v>
      </c>
      <c r="B54" s="356">
        <v>-2718</v>
      </c>
      <c r="C54" s="356">
        <v>-3488</v>
      </c>
      <c r="D54" s="357">
        <v>-0.221</v>
      </c>
      <c r="E54" s="356">
        <v>-1239</v>
      </c>
      <c r="F54" s="356">
        <v>-933</v>
      </c>
      <c r="G54" s="357">
        <v>0.32800000000000001</v>
      </c>
      <c r="H54" s="356">
        <v>0</v>
      </c>
      <c r="I54" s="356">
        <v>0</v>
      </c>
      <c r="J54" s="356">
        <v>-3957</v>
      </c>
      <c r="K54" s="356">
        <v>-4421</v>
      </c>
      <c r="L54" s="357">
        <v>-0.105</v>
      </c>
      <c r="S54" s="235"/>
      <c r="AA54" s="299"/>
      <c r="AD54" s="249"/>
      <c r="AE54" s="249"/>
      <c r="AF54" s="249"/>
      <c r="AG54" s="249"/>
      <c r="AH54" s="249"/>
      <c r="AI54" s="249"/>
      <c r="AJ54" s="249"/>
      <c r="AK54" s="249"/>
      <c r="AL54" s="249"/>
      <c r="AM54" s="249"/>
      <c r="AN54" s="249"/>
    </row>
    <row r="55" spans="1:40" ht="12.75" thickBot="1" x14ac:dyDescent="0.25">
      <c r="A55" s="358" t="s">
        <v>150</v>
      </c>
      <c r="B55" s="362">
        <v>28058</v>
      </c>
      <c r="C55" s="362">
        <v>31313</v>
      </c>
      <c r="D55" s="360">
        <v>-0.104</v>
      </c>
      <c r="E55" s="362">
        <v>4632</v>
      </c>
      <c r="F55" s="362">
        <v>11285</v>
      </c>
      <c r="G55" s="360">
        <v>-0.59</v>
      </c>
      <c r="H55" s="362">
        <v>6</v>
      </c>
      <c r="I55" s="362">
        <v>0</v>
      </c>
      <c r="J55" s="362">
        <v>32696</v>
      </c>
      <c r="K55" s="362">
        <v>42598</v>
      </c>
      <c r="L55" s="360">
        <v>-0.23200000000000001</v>
      </c>
      <c r="S55" s="235"/>
      <c r="AA55" s="325"/>
      <c r="AD55" s="249"/>
      <c r="AE55" s="249"/>
      <c r="AF55" s="249"/>
      <c r="AG55" s="249"/>
      <c r="AH55" s="249"/>
      <c r="AI55" s="249"/>
      <c r="AJ55" s="249"/>
      <c r="AK55" s="249"/>
      <c r="AL55" s="249"/>
      <c r="AM55" s="249"/>
      <c r="AN55" s="249"/>
    </row>
    <row r="56" spans="1:40" ht="12.75" thickBot="1" x14ac:dyDescent="0.25">
      <c r="A56" s="373" t="s">
        <v>151</v>
      </c>
      <c r="B56" s="364">
        <v>0.42399999999999999</v>
      </c>
      <c r="C56" s="364">
        <v>0.441</v>
      </c>
      <c r="D56" s="365" t="s">
        <v>542</v>
      </c>
      <c r="E56" s="364">
        <v>0.22600000000000001</v>
      </c>
      <c r="F56" s="364">
        <v>0.371</v>
      </c>
      <c r="G56" s="365" t="s">
        <v>543</v>
      </c>
      <c r="H56" s="364" t="s">
        <v>428</v>
      </c>
      <c r="I56" s="364" t="s">
        <v>428</v>
      </c>
      <c r="J56" s="364">
        <v>0.40400000000000003</v>
      </c>
      <c r="K56" s="364">
        <v>0.44600000000000001</v>
      </c>
      <c r="L56" s="365" t="s">
        <v>544</v>
      </c>
      <c r="S56" s="235"/>
      <c r="AA56" s="367"/>
      <c r="AD56" s="249"/>
      <c r="AE56" s="249"/>
      <c r="AF56" s="249"/>
      <c r="AG56" s="249"/>
      <c r="AH56" s="249"/>
      <c r="AI56" s="249"/>
      <c r="AJ56" s="249"/>
      <c r="AK56" s="249"/>
      <c r="AL56" s="249"/>
      <c r="AM56" s="249"/>
      <c r="AN56" s="249"/>
    </row>
    <row r="57" spans="1:40" ht="12.75" thickBot="1" x14ac:dyDescent="0.3">
      <c r="A57" s="361" t="s">
        <v>152</v>
      </c>
      <c r="B57" s="356">
        <v>-11816</v>
      </c>
      <c r="C57" s="356">
        <v>-10705</v>
      </c>
      <c r="D57" s="357">
        <v>0.104</v>
      </c>
      <c r="E57" s="356">
        <v>-1859</v>
      </c>
      <c r="F57" s="356">
        <v>-2061</v>
      </c>
      <c r="G57" s="357">
        <v>-9.8000000000000004E-2</v>
      </c>
      <c r="H57" s="356">
        <v>0</v>
      </c>
      <c r="I57" s="356">
        <v>0</v>
      </c>
      <c r="J57" s="356">
        <v>-13675</v>
      </c>
      <c r="K57" s="356">
        <v>-12766</v>
      </c>
      <c r="L57" s="357">
        <v>7.0999999999999994E-2</v>
      </c>
      <c r="S57" s="235"/>
      <c r="AA57" s="299"/>
      <c r="AD57" s="249"/>
      <c r="AE57" s="249"/>
      <c r="AF57" s="249"/>
      <c r="AG57" s="249"/>
      <c r="AH57" s="249"/>
      <c r="AI57" s="249"/>
      <c r="AJ57" s="249"/>
      <c r="AK57" s="249"/>
      <c r="AL57" s="249"/>
      <c r="AM57" s="249"/>
      <c r="AN57" s="249"/>
    </row>
    <row r="58" spans="1:40" ht="12.75" thickBot="1" x14ac:dyDescent="0.25">
      <c r="A58" s="361" t="s">
        <v>153</v>
      </c>
      <c r="B58" s="356">
        <v>-5815</v>
      </c>
      <c r="C58" s="356">
        <v>-5561</v>
      </c>
      <c r="D58" s="357">
        <v>4.5999999999999999E-2</v>
      </c>
      <c r="E58" s="356">
        <v>-1995</v>
      </c>
      <c r="F58" s="356">
        <v>-1708</v>
      </c>
      <c r="G58" s="357">
        <v>0.16800000000000001</v>
      </c>
      <c r="H58" s="356">
        <v>0</v>
      </c>
      <c r="I58" s="356">
        <v>0</v>
      </c>
      <c r="J58" s="368">
        <v>-7810</v>
      </c>
      <c r="K58" s="368">
        <v>-7269</v>
      </c>
      <c r="L58" s="357">
        <v>7.3999999999999996E-2</v>
      </c>
      <c r="S58" s="235"/>
      <c r="AA58" s="299"/>
      <c r="AD58" s="249"/>
      <c r="AE58" s="249"/>
      <c r="AF58" s="249"/>
      <c r="AG58" s="249"/>
      <c r="AH58" s="249"/>
      <c r="AI58" s="249"/>
      <c r="AJ58" s="249"/>
      <c r="AK58" s="249"/>
      <c r="AL58" s="249"/>
      <c r="AM58" s="249"/>
      <c r="AN58" s="249"/>
    </row>
    <row r="59" spans="1:40" ht="12.75" thickBot="1" x14ac:dyDescent="0.25">
      <c r="A59" s="370" t="s">
        <v>429</v>
      </c>
      <c r="B59" s="356">
        <v>-7108</v>
      </c>
      <c r="C59" s="356">
        <v>-6520</v>
      </c>
      <c r="D59" s="357">
        <v>0.09</v>
      </c>
      <c r="E59" s="356">
        <v>-1995</v>
      </c>
      <c r="F59" s="356">
        <v>-1708</v>
      </c>
      <c r="G59" s="357">
        <v>0.16800000000000001</v>
      </c>
      <c r="H59" s="356">
        <v>0</v>
      </c>
      <c r="I59" s="356">
        <v>0</v>
      </c>
      <c r="J59" s="356">
        <v>-9103</v>
      </c>
      <c r="K59" s="356">
        <v>-8228</v>
      </c>
      <c r="L59" s="357">
        <v>0.106</v>
      </c>
      <c r="S59" s="235"/>
      <c r="AA59" s="299"/>
      <c r="AD59" s="249"/>
      <c r="AE59" s="249"/>
      <c r="AF59" s="249"/>
      <c r="AG59" s="249"/>
      <c r="AH59" s="249"/>
      <c r="AI59" s="249"/>
      <c r="AJ59" s="249"/>
      <c r="AK59" s="249"/>
      <c r="AL59" s="249"/>
      <c r="AM59" s="249"/>
      <c r="AN59" s="249"/>
    </row>
    <row r="60" spans="1:40" ht="12.75" thickBot="1" x14ac:dyDescent="0.3">
      <c r="A60" s="361" t="s">
        <v>155</v>
      </c>
      <c r="B60" s="356">
        <v>-315</v>
      </c>
      <c r="C60" s="356">
        <v>-322</v>
      </c>
      <c r="D60" s="357">
        <v>-2.1999999999999999E-2</v>
      </c>
      <c r="E60" s="356">
        <v>0</v>
      </c>
      <c r="F60" s="356">
        <v>0</v>
      </c>
      <c r="G60" s="357" t="s">
        <v>4</v>
      </c>
      <c r="H60" s="356">
        <v>0</v>
      </c>
      <c r="I60" s="356">
        <v>0</v>
      </c>
      <c r="J60" s="356">
        <v>-315</v>
      </c>
      <c r="K60" s="356">
        <v>-322</v>
      </c>
      <c r="L60" s="357">
        <v>-2.1999999999999999E-2</v>
      </c>
      <c r="S60" s="235"/>
      <c r="AA60" s="299"/>
      <c r="AD60" s="249"/>
      <c r="AE60" s="249"/>
      <c r="AF60" s="249"/>
      <c r="AG60" s="249"/>
      <c r="AH60" s="249"/>
      <c r="AI60" s="249"/>
      <c r="AJ60" s="249"/>
      <c r="AK60" s="249"/>
      <c r="AL60" s="249"/>
      <c r="AM60" s="249"/>
      <c r="AN60" s="249"/>
    </row>
    <row r="61" spans="1:40" ht="12.75" thickBot="1" x14ac:dyDescent="0.3">
      <c r="A61" s="361" t="s">
        <v>156</v>
      </c>
      <c r="B61" s="356">
        <v>148</v>
      </c>
      <c r="C61" s="356">
        <v>372</v>
      </c>
      <c r="D61" s="357">
        <v>-0.60199999999999998</v>
      </c>
      <c r="E61" s="356">
        <v>-110</v>
      </c>
      <c r="F61" s="356">
        <v>-257</v>
      </c>
      <c r="G61" s="357">
        <v>-0.57199999999999995</v>
      </c>
      <c r="H61" s="356">
        <v>-6</v>
      </c>
      <c r="I61" s="356">
        <v>0</v>
      </c>
      <c r="J61" s="356">
        <v>32</v>
      </c>
      <c r="K61" s="356">
        <v>115</v>
      </c>
      <c r="L61" s="357">
        <v>-0.72199999999999998</v>
      </c>
      <c r="S61" s="235"/>
      <c r="AA61" s="299"/>
      <c r="AD61" s="249"/>
      <c r="AE61" s="249"/>
      <c r="AF61" s="249"/>
      <c r="AG61" s="249"/>
      <c r="AH61" s="249"/>
      <c r="AI61" s="249"/>
      <c r="AJ61" s="249"/>
      <c r="AK61" s="249"/>
      <c r="AL61" s="249"/>
      <c r="AM61" s="249"/>
      <c r="AN61" s="249"/>
    </row>
    <row r="62" spans="1:40" ht="12.75" thickBot="1" x14ac:dyDescent="0.25">
      <c r="A62" s="358" t="s">
        <v>157</v>
      </c>
      <c r="B62" s="362">
        <v>10260</v>
      </c>
      <c r="C62" s="362">
        <v>15097</v>
      </c>
      <c r="D62" s="360">
        <v>-0.32</v>
      </c>
      <c r="E62" s="362">
        <v>668</v>
      </c>
      <c r="F62" s="362">
        <v>7259</v>
      </c>
      <c r="G62" s="360">
        <v>-0.90800000000000003</v>
      </c>
      <c r="H62" s="362">
        <v>0</v>
      </c>
      <c r="I62" s="362">
        <v>0</v>
      </c>
      <c r="J62" s="362">
        <v>10928</v>
      </c>
      <c r="K62" s="362">
        <v>22356</v>
      </c>
      <c r="L62" s="360">
        <v>-0.51100000000000001</v>
      </c>
      <c r="S62" s="235"/>
      <c r="AA62" s="325"/>
      <c r="AD62" s="249"/>
      <c r="AE62" s="249"/>
      <c r="AF62" s="249"/>
      <c r="AG62" s="249"/>
      <c r="AH62" s="249"/>
      <c r="AI62" s="249"/>
      <c r="AJ62" s="249"/>
      <c r="AK62" s="249"/>
      <c r="AL62" s="249"/>
      <c r="AM62" s="249"/>
      <c r="AN62" s="249"/>
    </row>
    <row r="63" spans="1:40" ht="12.75" thickBot="1" x14ac:dyDescent="0.25">
      <c r="A63" s="358" t="s">
        <v>158</v>
      </c>
      <c r="B63" s="362">
        <v>8967</v>
      </c>
      <c r="C63" s="362">
        <v>14138</v>
      </c>
      <c r="D63" s="360">
        <v>-0.36599999999999999</v>
      </c>
      <c r="E63" s="362">
        <v>668</v>
      </c>
      <c r="F63" s="362">
        <v>7259</v>
      </c>
      <c r="G63" s="360">
        <v>-0.90800000000000003</v>
      </c>
      <c r="H63" s="362">
        <v>0</v>
      </c>
      <c r="I63" s="362">
        <v>0</v>
      </c>
      <c r="J63" s="362">
        <v>9635</v>
      </c>
      <c r="K63" s="362">
        <v>21397</v>
      </c>
      <c r="L63" s="360">
        <v>-0.55000000000000004</v>
      </c>
      <c r="S63" s="235"/>
      <c r="AA63" s="325"/>
      <c r="AD63" s="249"/>
      <c r="AE63" s="249"/>
      <c r="AF63" s="249"/>
      <c r="AG63" s="249"/>
      <c r="AH63" s="249"/>
      <c r="AI63" s="249"/>
      <c r="AJ63" s="249"/>
      <c r="AK63" s="249"/>
      <c r="AL63" s="249"/>
      <c r="AM63" s="249"/>
      <c r="AN63" s="249"/>
    </row>
    <row r="64" spans="1:40" ht="12.75" thickBot="1" x14ac:dyDescent="0.25">
      <c r="A64" s="363" t="s">
        <v>159</v>
      </c>
      <c r="B64" s="364">
        <v>0.13500000000000001</v>
      </c>
      <c r="C64" s="364">
        <v>0.19900000000000001</v>
      </c>
      <c r="D64" s="365" t="s">
        <v>545</v>
      </c>
      <c r="E64" s="364">
        <v>3.3000000000000002E-2</v>
      </c>
      <c r="F64" s="364">
        <v>0.23799999999999999</v>
      </c>
      <c r="G64" s="365" t="s">
        <v>546</v>
      </c>
      <c r="H64" s="364" t="s">
        <v>428</v>
      </c>
      <c r="I64" s="364" t="s">
        <v>428</v>
      </c>
      <c r="J64" s="364">
        <v>0.11899999999999999</v>
      </c>
      <c r="K64" s="364">
        <v>0.224</v>
      </c>
      <c r="L64" s="365" t="s">
        <v>434</v>
      </c>
      <c r="S64" s="235"/>
      <c r="AA64" s="367"/>
      <c r="AD64" s="249"/>
      <c r="AE64" s="249"/>
      <c r="AF64" s="249"/>
      <c r="AG64" s="249"/>
      <c r="AH64" s="249"/>
      <c r="AI64" s="249"/>
      <c r="AJ64" s="249"/>
      <c r="AK64" s="249"/>
      <c r="AL64" s="249"/>
      <c r="AM64" s="249"/>
      <c r="AN64" s="249"/>
    </row>
    <row r="65" spans="1:40" ht="12.75" thickBot="1" x14ac:dyDescent="0.3">
      <c r="A65" s="361" t="s">
        <v>160</v>
      </c>
      <c r="B65" s="356">
        <v>-7544</v>
      </c>
      <c r="C65" s="356">
        <v>-6632</v>
      </c>
      <c r="D65" s="357">
        <v>0.13800000000000001</v>
      </c>
      <c r="E65" s="356">
        <v>-768</v>
      </c>
      <c r="F65" s="356">
        <v>-702</v>
      </c>
      <c r="G65" s="357">
        <v>9.4E-2</v>
      </c>
      <c r="H65" s="356">
        <v>0</v>
      </c>
      <c r="I65" s="356">
        <v>0</v>
      </c>
      <c r="J65" s="356">
        <v>-8312</v>
      </c>
      <c r="K65" s="356">
        <v>-7334</v>
      </c>
      <c r="L65" s="357">
        <v>0.13300000000000001</v>
      </c>
      <c r="S65" s="235"/>
      <c r="AA65" s="299"/>
      <c r="AD65" s="249"/>
      <c r="AE65" s="249"/>
      <c r="AF65" s="249"/>
      <c r="AG65" s="249"/>
      <c r="AH65" s="249"/>
      <c r="AI65" s="249"/>
      <c r="AJ65" s="249"/>
      <c r="AK65" s="249"/>
      <c r="AL65" s="249"/>
      <c r="AM65" s="249"/>
      <c r="AN65" s="249"/>
    </row>
    <row r="66" spans="1:40" ht="12.75" thickBot="1" x14ac:dyDescent="0.25">
      <c r="A66" s="370" t="s">
        <v>430</v>
      </c>
      <c r="B66" s="356">
        <v>-6598</v>
      </c>
      <c r="C66" s="356">
        <v>-6219</v>
      </c>
      <c r="D66" s="357">
        <v>6.0999999999999999E-2</v>
      </c>
      <c r="E66" s="356">
        <v>-768</v>
      </c>
      <c r="F66" s="356">
        <v>-702</v>
      </c>
      <c r="G66" s="357">
        <v>9.4E-2</v>
      </c>
      <c r="H66" s="356">
        <v>0</v>
      </c>
      <c r="I66" s="356">
        <v>0</v>
      </c>
      <c r="J66" s="356">
        <v>-7366</v>
      </c>
      <c r="K66" s="356">
        <v>-6921</v>
      </c>
      <c r="L66" s="357">
        <v>6.4000000000000001E-2</v>
      </c>
      <c r="S66" s="235"/>
      <c r="AA66" s="299"/>
      <c r="AD66" s="249"/>
      <c r="AE66" s="249"/>
      <c r="AF66" s="249"/>
      <c r="AG66" s="249"/>
      <c r="AH66" s="249"/>
      <c r="AI66" s="249"/>
      <c r="AJ66" s="249"/>
      <c r="AK66" s="249"/>
      <c r="AL66" s="249"/>
      <c r="AM66" s="249"/>
      <c r="AN66" s="249"/>
    </row>
    <row r="67" spans="1:40" ht="12.75" thickBot="1" x14ac:dyDescent="0.3">
      <c r="A67" s="361" t="s">
        <v>162</v>
      </c>
      <c r="B67" s="356">
        <v>-5864</v>
      </c>
      <c r="C67" s="356">
        <v>-4984</v>
      </c>
      <c r="D67" s="357">
        <v>0.17699999999999999</v>
      </c>
      <c r="E67" s="356">
        <v>-440</v>
      </c>
      <c r="F67" s="356">
        <v>-603</v>
      </c>
      <c r="G67" s="357">
        <v>-0.27</v>
      </c>
      <c r="H67" s="356">
        <v>0</v>
      </c>
      <c r="I67" s="356">
        <v>0</v>
      </c>
      <c r="J67" s="356">
        <v>-6304</v>
      </c>
      <c r="K67" s="356">
        <v>-5587</v>
      </c>
      <c r="L67" s="357">
        <v>0.128</v>
      </c>
      <c r="S67" s="235"/>
      <c r="AA67" s="299"/>
      <c r="AD67" s="249"/>
      <c r="AE67" s="249"/>
      <c r="AF67" s="249"/>
      <c r="AG67" s="249"/>
      <c r="AH67" s="249"/>
      <c r="AI67" s="249"/>
      <c r="AJ67" s="249"/>
      <c r="AK67" s="249"/>
      <c r="AL67" s="249"/>
      <c r="AM67" s="249"/>
      <c r="AN67" s="249"/>
    </row>
    <row r="68" spans="1:40" ht="12.75" thickBot="1" x14ac:dyDescent="0.25">
      <c r="A68" s="370" t="s">
        <v>431</v>
      </c>
      <c r="B68" s="356">
        <v>-5099</v>
      </c>
      <c r="C68" s="356">
        <v>-4382</v>
      </c>
      <c r="D68" s="357">
        <v>0.16400000000000001</v>
      </c>
      <c r="E68" s="356">
        <v>-440</v>
      </c>
      <c r="F68" s="356">
        <v>-603</v>
      </c>
      <c r="G68" s="357">
        <v>-0.27</v>
      </c>
      <c r="H68" s="356">
        <v>0</v>
      </c>
      <c r="I68" s="356">
        <v>0</v>
      </c>
      <c r="J68" s="356">
        <v>-5539</v>
      </c>
      <c r="K68" s="356">
        <v>-4985</v>
      </c>
      <c r="L68" s="357">
        <v>0.111</v>
      </c>
      <c r="S68" s="235"/>
      <c r="AA68" s="299"/>
      <c r="AD68" s="249"/>
      <c r="AE68" s="249"/>
      <c r="AF68" s="249"/>
      <c r="AG68" s="249"/>
      <c r="AH68" s="249"/>
      <c r="AI68" s="249"/>
      <c r="AJ68" s="249"/>
      <c r="AK68" s="249"/>
      <c r="AL68" s="249"/>
      <c r="AM68" s="249"/>
      <c r="AN68" s="249"/>
    </row>
    <row r="69" spans="1:40" ht="12.75" thickBot="1" x14ac:dyDescent="0.3">
      <c r="A69" s="361" t="s">
        <v>164</v>
      </c>
      <c r="B69" s="356">
        <v>2915</v>
      </c>
      <c r="C69" s="356">
        <v>745</v>
      </c>
      <c r="D69" s="357" t="s">
        <v>4</v>
      </c>
      <c r="E69" s="356">
        <v>3</v>
      </c>
      <c r="F69" s="356">
        <v>-16</v>
      </c>
      <c r="G69" s="357" t="s">
        <v>4</v>
      </c>
      <c r="H69" s="356">
        <v>0</v>
      </c>
      <c r="I69" s="356">
        <v>0</v>
      </c>
      <c r="J69" s="356">
        <v>2918</v>
      </c>
      <c r="K69" s="356">
        <v>729</v>
      </c>
      <c r="L69" s="357" t="s">
        <v>4</v>
      </c>
      <c r="S69" s="235"/>
      <c r="AA69" s="299"/>
      <c r="AD69" s="249"/>
      <c r="AE69" s="249"/>
      <c r="AF69" s="249"/>
      <c r="AG69" s="249"/>
      <c r="AH69" s="249"/>
      <c r="AI69" s="249"/>
      <c r="AJ69" s="249"/>
      <c r="AK69" s="249"/>
      <c r="AL69" s="249"/>
      <c r="AM69" s="249"/>
      <c r="AN69" s="249"/>
    </row>
    <row r="70" spans="1:40" ht="12.75" thickBot="1" x14ac:dyDescent="0.25">
      <c r="A70" s="370" t="s">
        <v>432</v>
      </c>
      <c r="B70" s="356">
        <v>1104</v>
      </c>
      <c r="C70" s="356">
        <v>241</v>
      </c>
      <c r="D70" s="357" t="s">
        <v>4</v>
      </c>
      <c r="E70" s="356">
        <v>3</v>
      </c>
      <c r="F70" s="356">
        <v>-16</v>
      </c>
      <c r="G70" s="357" t="s">
        <v>4</v>
      </c>
      <c r="H70" s="356">
        <v>0</v>
      </c>
      <c r="I70" s="356">
        <v>0</v>
      </c>
      <c r="J70" s="356">
        <v>1107</v>
      </c>
      <c r="K70" s="356">
        <v>225</v>
      </c>
      <c r="L70" s="357" t="s">
        <v>4</v>
      </c>
      <c r="S70" s="235"/>
      <c r="AA70" s="299"/>
      <c r="AD70" s="249"/>
      <c r="AE70" s="249"/>
      <c r="AF70" s="249"/>
      <c r="AG70" s="249"/>
      <c r="AH70" s="249"/>
      <c r="AI70" s="249"/>
      <c r="AJ70" s="249"/>
      <c r="AK70" s="249"/>
      <c r="AL70" s="249"/>
      <c r="AM70" s="249"/>
      <c r="AN70" s="249"/>
    </row>
    <row r="71" spans="1:40" ht="12.75" thickBot="1" x14ac:dyDescent="0.3">
      <c r="A71" s="361" t="s">
        <v>166</v>
      </c>
      <c r="B71" s="356">
        <v>-3091</v>
      </c>
      <c r="C71" s="356">
        <v>-534</v>
      </c>
      <c r="D71" s="357" t="s">
        <v>4</v>
      </c>
      <c r="E71" s="356">
        <v>-115</v>
      </c>
      <c r="F71" s="356">
        <v>-48</v>
      </c>
      <c r="G71" s="357" t="s">
        <v>4</v>
      </c>
      <c r="H71" s="356">
        <v>0</v>
      </c>
      <c r="I71" s="356">
        <v>0</v>
      </c>
      <c r="J71" s="356">
        <v>-3206</v>
      </c>
      <c r="K71" s="356">
        <v>-582</v>
      </c>
      <c r="L71" s="357" t="s">
        <v>4</v>
      </c>
      <c r="S71" s="235"/>
      <c r="AA71" s="299"/>
      <c r="AD71" s="249"/>
      <c r="AE71" s="249"/>
      <c r="AF71" s="249"/>
      <c r="AG71" s="249"/>
      <c r="AH71" s="249"/>
      <c r="AI71" s="249"/>
      <c r="AJ71" s="249"/>
      <c r="AK71" s="249"/>
      <c r="AL71" s="249"/>
      <c r="AM71" s="249"/>
      <c r="AN71" s="249"/>
    </row>
    <row r="72" spans="1:40" ht="12.75" thickBot="1" x14ac:dyDescent="0.25">
      <c r="A72" s="358" t="s">
        <v>346</v>
      </c>
      <c r="B72" s="362">
        <v>-3324</v>
      </c>
      <c r="C72" s="362">
        <v>3692</v>
      </c>
      <c r="D72" s="360" t="s">
        <v>4</v>
      </c>
      <c r="E72" s="362">
        <v>-652</v>
      </c>
      <c r="F72" s="362">
        <v>5890</v>
      </c>
      <c r="G72" s="360" t="s">
        <v>4</v>
      </c>
      <c r="H72" s="362">
        <v>0</v>
      </c>
      <c r="I72" s="362">
        <v>0</v>
      </c>
      <c r="J72" s="362">
        <v>-3976</v>
      </c>
      <c r="K72" s="362">
        <v>9582</v>
      </c>
      <c r="L72" s="360" t="s">
        <v>4</v>
      </c>
      <c r="S72" s="235"/>
      <c r="AA72" s="325"/>
      <c r="AD72" s="249"/>
      <c r="AE72" s="249"/>
      <c r="AF72" s="249"/>
      <c r="AG72" s="249"/>
      <c r="AH72" s="249"/>
      <c r="AI72" s="249"/>
      <c r="AJ72" s="249"/>
      <c r="AK72" s="249"/>
      <c r="AL72" s="249"/>
      <c r="AM72" s="249"/>
      <c r="AN72" s="249"/>
    </row>
    <row r="73" spans="1:40" ht="12.75" thickBot="1" x14ac:dyDescent="0.3">
      <c r="A73" s="361" t="s">
        <v>168</v>
      </c>
      <c r="B73" s="356">
        <v>0</v>
      </c>
      <c r="C73" s="356">
        <v>0</v>
      </c>
      <c r="D73" s="357" t="s">
        <v>4</v>
      </c>
      <c r="E73" s="356">
        <v>0</v>
      </c>
      <c r="F73" s="356">
        <v>0</v>
      </c>
      <c r="G73" s="357" t="s">
        <v>4</v>
      </c>
      <c r="H73" s="356">
        <v>0</v>
      </c>
      <c r="I73" s="356">
        <v>0</v>
      </c>
      <c r="J73" s="356">
        <v>0</v>
      </c>
      <c r="K73" s="356">
        <v>0</v>
      </c>
      <c r="L73" s="357" t="s">
        <v>4</v>
      </c>
      <c r="S73" s="235"/>
      <c r="AA73" s="299"/>
      <c r="AD73" s="249"/>
      <c r="AE73" s="249"/>
      <c r="AF73" s="249"/>
      <c r="AG73" s="249"/>
      <c r="AH73" s="249"/>
      <c r="AI73" s="249"/>
      <c r="AJ73" s="249"/>
      <c r="AK73" s="249"/>
      <c r="AL73" s="249"/>
      <c r="AM73" s="249"/>
      <c r="AN73" s="249"/>
    </row>
    <row r="74" spans="1:40" ht="12.75" thickBot="1" x14ac:dyDescent="0.25">
      <c r="A74" s="358" t="s">
        <v>347</v>
      </c>
      <c r="B74" s="362">
        <v>-3324</v>
      </c>
      <c r="C74" s="362">
        <v>3692</v>
      </c>
      <c r="D74" s="360" t="s">
        <v>4</v>
      </c>
      <c r="E74" s="362">
        <v>-652</v>
      </c>
      <c r="F74" s="362">
        <v>5890</v>
      </c>
      <c r="G74" s="360" t="s">
        <v>4</v>
      </c>
      <c r="H74" s="362">
        <v>0</v>
      </c>
      <c r="I74" s="362">
        <v>0</v>
      </c>
      <c r="J74" s="372">
        <v>-3976</v>
      </c>
      <c r="K74" s="372">
        <v>9582</v>
      </c>
      <c r="L74" s="360" t="s">
        <v>4</v>
      </c>
      <c r="S74" s="235"/>
      <c r="AA74" s="325"/>
      <c r="AD74" s="249"/>
      <c r="AE74" s="249"/>
      <c r="AF74" s="249"/>
      <c r="AG74" s="249"/>
      <c r="AH74" s="249"/>
      <c r="AI74" s="249"/>
      <c r="AJ74" s="249"/>
      <c r="AK74" s="249"/>
      <c r="AL74" s="249"/>
      <c r="AM74" s="249"/>
      <c r="AN74" s="249"/>
    </row>
    <row r="75" spans="1:40" ht="12.75" thickBot="1" x14ac:dyDescent="0.25">
      <c r="A75" s="373" t="s">
        <v>170</v>
      </c>
      <c r="B75" s="372"/>
      <c r="C75" s="372"/>
      <c r="D75" s="374"/>
      <c r="E75" s="372"/>
      <c r="F75" s="372"/>
      <c r="G75" s="374"/>
      <c r="H75" s="372"/>
      <c r="I75" s="372"/>
      <c r="J75" s="372"/>
      <c r="K75" s="372"/>
      <c r="L75" s="374"/>
      <c r="S75" s="235"/>
      <c r="AA75" s="375"/>
      <c r="AD75" s="249"/>
      <c r="AE75" s="249"/>
      <c r="AG75" s="249"/>
      <c r="AH75" s="249"/>
      <c r="AJ75" s="249"/>
      <c r="AK75" s="249"/>
      <c r="AL75" s="249"/>
      <c r="AM75" s="249"/>
      <c r="AN75" s="249"/>
    </row>
    <row r="76" spans="1:40" ht="12.75" thickBot="1" x14ac:dyDescent="0.3">
      <c r="A76" s="376" t="s">
        <v>171</v>
      </c>
      <c r="B76" s="356">
        <v>-3544</v>
      </c>
      <c r="C76" s="356">
        <v>3410</v>
      </c>
      <c r="D76" s="357" t="s">
        <v>4</v>
      </c>
      <c r="E76" s="356">
        <v>-652</v>
      </c>
      <c r="F76" s="356">
        <v>5890</v>
      </c>
      <c r="G76" s="357" t="s">
        <v>4</v>
      </c>
      <c r="H76" s="356">
        <v>0</v>
      </c>
      <c r="I76" s="356">
        <v>0</v>
      </c>
      <c r="J76" s="356">
        <v>-4196</v>
      </c>
      <c r="K76" s="356">
        <v>9300</v>
      </c>
      <c r="L76" s="357" t="s">
        <v>4</v>
      </c>
      <c r="S76" s="235"/>
      <c r="AA76" s="299"/>
      <c r="AD76" s="249"/>
      <c r="AE76" s="249"/>
      <c r="AF76" s="249"/>
      <c r="AG76" s="249"/>
      <c r="AH76" s="249"/>
      <c r="AI76" s="249"/>
      <c r="AJ76" s="249"/>
      <c r="AK76" s="249"/>
      <c r="AL76" s="249"/>
      <c r="AM76" s="249"/>
      <c r="AN76" s="249"/>
    </row>
    <row r="77" spans="1:40" ht="12.75" thickBot="1" x14ac:dyDescent="0.25">
      <c r="A77" s="377" t="s">
        <v>172</v>
      </c>
      <c r="B77" s="368">
        <v>220</v>
      </c>
      <c r="C77" s="368">
        <v>282</v>
      </c>
      <c r="D77" s="378">
        <v>-0.22</v>
      </c>
      <c r="E77" s="368">
        <v>0</v>
      </c>
      <c r="F77" s="368">
        <v>0</v>
      </c>
      <c r="G77" s="378" t="s">
        <v>4</v>
      </c>
      <c r="H77" s="368">
        <v>0</v>
      </c>
      <c r="I77" s="368">
        <v>0</v>
      </c>
      <c r="J77" s="368">
        <v>220</v>
      </c>
      <c r="K77" s="368">
        <v>282</v>
      </c>
      <c r="L77" s="378">
        <v>-0.22</v>
      </c>
      <c r="S77" s="235"/>
      <c r="AA77" s="322"/>
      <c r="AD77" s="249"/>
      <c r="AE77" s="249"/>
      <c r="AF77" s="249"/>
      <c r="AG77" s="249"/>
      <c r="AH77" s="249"/>
      <c r="AI77" s="249"/>
      <c r="AJ77" s="249"/>
      <c r="AK77" s="249"/>
      <c r="AL77" s="249"/>
      <c r="AM77" s="249"/>
      <c r="AN77" s="249"/>
    </row>
    <row r="78" spans="1:40" ht="12.75" thickBot="1" x14ac:dyDescent="0.25">
      <c r="A78" s="379"/>
      <c r="B78" s="369"/>
      <c r="C78" s="369"/>
      <c r="D78" s="380"/>
      <c r="E78" s="369"/>
      <c r="F78" s="369"/>
      <c r="G78" s="380"/>
      <c r="H78" s="369"/>
      <c r="I78" s="369"/>
      <c r="J78" s="369"/>
      <c r="K78" s="369"/>
      <c r="L78" s="380"/>
      <c r="S78" s="235"/>
      <c r="AA78" s="322"/>
      <c r="AD78" s="249"/>
      <c r="AE78" s="249"/>
      <c r="AG78" s="249"/>
      <c r="AH78" s="249"/>
      <c r="AJ78" s="249"/>
      <c r="AK78" s="249"/>
      <c r="AL78" s="249"/>
      <c r="AM78" s="249"/>
      <c r="AN78" s="249"/>
    </row>
    <row r="79" spans="1:40" ht="12.75" thickBot="1" x14ac:dyDescent="0.25">
      <c r="A79" s="358" t="s">
        <v>433</v>
      </c>
      <c r="B79" s="362">
        <v>-4717</v>
      </c>
      <c r="C79" s="362">
        <v>3244</v>
      </c>
      <c r="D79" s="360" t="s">
        <v>4</v>
      </c>
      <c r="E79" s="362">
        <v>-652</v>
      </c>
      <c r="F79" s="362">
        <v>5890</v>
      </c>
      <c r="G79" s="360" t="s">
        <v>4</v>
      </c>
      <c r="H79" s="362">
        <v>0</v>
      </c>
      <c r="I79" s="362">
        <v>0</v>
      </c>
      <c r="J79" s="362">
        <v>-5369</v>
      </c>
      <c r="K79" s="362">
        <v>9134</v>
      </c>
      <c r="L79" s="360" t="s">
        <v>4</v>
      </c>
      <c r="S79" s="235"/>
      <c r="AA79" s="325"/>
      <c r="AD79" s="249"/>
      <c r="AE79" s="249"/>
      <c r="AF79" s="249"/>
      <c r="AG79" s="249"/>
      <c r="AH79" s="249"/>
      <c r="AI79" s="249"/>
      <c r="AJ79" s="249"/>
      <c r="AK79" s="249"/>
      <c r="AL79" s="249"/>
      <c r="AM79" s="249"/>
      <c r="AN79" s="249"/>
    </row>
    <row r="80" spans="1:40" ht="12.75" thickBot="1" x14ac:dyDescent="0.25">
      <c r="A80" s="373" t="s">
        <v>170</v>
      </c>
      <c r="B80" s="381"/>
      <c r="C80" s="381"/>
      <c r="D80" s="374"/>
      <c r="E80" s="381"/>
      <c r="F80" s="381"/>
      <c r="G80" s="374"/>
      <c r="H80" s="381"/>
      <c r="I80" s="381"/>
      <c r="J80" s="381"/>
      <c r="K80" s="381"/>
      <c r="L80" s="374"/>
      <c r="S80" s="235"/>
      <c r="AA80" s="375"/>
      <c r="AD80" s="249"/>
      <c r="AE80" s="249"/>
      <c r="AG80" s="249"/>
      <c r="AH80" s="249"/>
      <c r="AJ80" s="249"/>
      <c r="AK80" s="249"/>
      <c r="AL80" s="249"/>
      <c r="AM80" s="249"/>
      <c r="AN80" s="249"/>
    </row>
    <row r="81" spans="1:43" ht="12.75" thickBot="1" x14ac:dyDescent="0.25">
      <c r="A81" s="376" t="s">
        <v>171</v>
      </c>
      <c r="B81" s="382">
        <v>-4937</v>
      </c>
      <c r="C81" s="382">
        <v>2962</v>
      </c>
      <c r="D81" s="357" t="s">
        <v>4</v>
      </c>
      <c r="E81" s="382">
        <v>-652</v>
      </c>
      <c r="F81" s="382">
        <v>5890</v>
      </c>
      <c r="G81" s="357" t="s">
        <v>4</v>
      </c>
      <c r="H81" s="382">
        <v>0</v>
      </c>
      <c r="I81" s="382">
        <v>0</v>
      </c>
      <c r="J81" s="383">
        <v>-5589</v>
      </c>
      <c r="K81" s="383">
        <v>8852</v>
      </c>
      <c r="L81" s="357" t="s">
        <v>4</v>
      </c>
      <c r="S81" s="235"/>
      <c r="AA81" s="299"/>
      <c r="AD81" s="249"/>
      <c r="AE81" s="249"/>
      <c r="AF81" s="249"/>
      <c r="AG81" s="249"/>
      <c r="AH81" s="249"/>
      <c r="AI81" s="249"/>
      <c r="AJ81" s="249"/>
      <c r="AK81" s="249"/>
      <c r="AL81" s="249"/>
      <c r="AM81" s="249"/>
      <c r="AN81" s="249"/>
    </row>
    <row r="82" spans="1:43" ht="12.75" thickBot="1" x14ac:dyDescent="0.25">
      <c r="A82" s="384" t="s">
        <v>172</v>
      </c>
      <c r="B82" s="382">
        <v>220</v>
      </c>
      <c r="C82" s="382">
        <v>282</v>
      </c>
      <c r="D82" s="378">
        <v>-0.22</v>
      </c>
      <c r="E82" s="382">
        <v>0</v>
      </c>
      <c r="F82" s="382">
        <v>0</v>
      </c>
      <c r="G82" s="378" t="s">
        <v>4</v>
      </c>
      <c r="H82" s="382">
        <v>0</v>
      </c>
      <c r="I82" s="382">
        <v>0</v>
      </c>
      <c r="J82" s="382">
        <v>220</v>
      </c>
      <c r="K82" s="382">
        <v>282</v>
      </c>
      <c r="L82" s="378">
        <v>-0.22</v>
      </c>
      <c r="S82" s="235"/>
      <c r="AA82" s="322"/>
      <c r="AD82" s="249"/>
      <c r="AE82" s="249"/>
      <c r="AF82" s="249"/>
      <c r="AG82" s="249"/>
      <c r="AH82" s="249"/>
      <c r="AI82" s="249"/>
      <c r="AJ82" s="249"/>
      <c r="AK82" s="249"/>
      <c r="AL82" s="249"/>
      <c r="AM82" s="249"/>
      <c r="AN82" s="249"/>
    </row>
    <row r="83" spans="1:43" x14ac:dyDescent="0.25">
      <c r="B83" s="236"/>
      <c r="C83" s="236"/>
      <c r="D83" s="236"/>
      <c r="S83" s="235"/>
    </row>
    <row r="84" spans="1:43" x14ac:dyDescent="0.25">
      <c r="B84" s="236"/>
      <c r="C84" s="236"/>
      <c r="D84" s="236"/>
      <c r="S84" s="235"/>
    </row>
    <row r="85" spans="1:43" ht="12.75" thickBot="1" x14ac:dyDescent="0.3">
      <c r="A85" s="264" t="s">
        <v>174</v>
      </c>
      <c r="B85" s="448" t="s">
        <v>424</v>
      </c>
      <c r="C85" s="448"/>
      <c r="D85" s="448"/>
      <c r="E85" s="448" t="s">
        <v>425</v>
      </c>
      <c r="F85" s="448"/>
      <c r="G85" s="448"/>
      <c r="H85" s="448" t="s">
        <v>426</v>
      </c>
      <c r="I85" s="448"/>
      <c r="J85" s="448" t="s">
        <v>427</v>
      </c>
      <c r="K85" s="448"/>
      <c r="L85" s="448"/>
      <c r="AG85" s="450"/>
      <c r="AH85" s="450"/>
      <c r="AI85" s="450"/>
      <c r="AJ85" s="450"/>
      <c r="AK85" s="450"/>
      <c r="AL85" s="450"/>
      <c r="AM85" s="450"/>
      <c r="AN85" s="450"/>
      <c r="AO85" s="450"/>
      <c r="AP85" s="450"/>
      <c r="AQ85" s="450"/>
    </row>
    <row r="86" spans="1:43" ht="12.75" thickBot="1" x14ac:dyDescent="0.25">
      <c r="A86" s="330" t="s">
        <v>0</v>
      </c>
      <c r="B86" s="350" t="s">
        <v>498</v>
      </c>
      <c r="C86" s="350" t="s">
        <v>499</v>
      </c>
      <c r="D86" s="350" t="s">
        <v>3</v>
      </c>
      <c r="E86" s="350" t="s">
        <v>498</v>
      </c>
      <c r="F86" s="350" t="s">
        <v>499</v>
      </c>
      <c r="G86" s="350" t="s">
        <v>3</v>
      </c>
      <c r="H86" s="350" t="s">
        <v>498</v>
      </c>
      <c r="I86" s="350" t="s">
        <v>499</v>
      </c>
      <c r="J86" s="350" t="s">
        <v>498</v>
      </c>
      <c r="K86" s="350" t="s">
        <v>499</v>
      </c>
      <c r="L86" s="350" t="s">
        <v>3</v>
      </c>
      <c r="AG86" s="351"/>
      <c r="AH86" s="351"/>
      <c r="AI86" s="351"/>
      <c r="AJ86" s="351"/>
      <c r="AK86" s="351"/>
      <c r="AL86" s="351"/>
      <c r="AM86" s="351"/>
      <c r="AN86" s="351"/>
      <c r="AO86" s="351"/>
      <c r="AP86" s="351"/>
      <c r="AQ86" s="351"/>
    </row>
    <row r="87" spans="1:43" ht="12.75" thickBot="1" x14ac:dyDescent="0.3">
      <c r="A87" s="386" t="s">
        <v>175</v>
      </c>
      <c r="B87" s="387"/>
      <c r="C87" s="387"/>
      <c r="D87" s="387"/>
      <c r="E87" s="388"/>
      <c r="F87" s="388"/>
      <c r="G87" s="389"/>
      <c r="H87" s="389"/>
      <c r="I87" s="389"/>
      <c r="J87" s="389"/>
      <c r="K87" s="389"/>
      <c r="L87" s="389"/>
      <c r="AG87" s="390"/>
      <c r="AH87" s="390"/>
      <c r="AI87" s="390"/>
      <c r="AJ87" s="235"/>
      <c r="AK87" s="235"/>
    </row>
    <row r="88" spans="1:43" ht="12.75" thickBot="1" x14ac:dyDescent="0.3">
      <c r="A88" s="250" t="s">
        <v>176</v>
      </c>
      <c r="B88" s="251">
        <v>18757</v>
      </c>
      <c r="C88" s="251">
        <v>22537</v>
      </c>
      <c r="D88" s="252">
        <v>-0.16800000000000001</v>
      </c>
      <c r="E88" s="251">
        <v>4807</v>
      </c>
      <c r="F88" s="251">
        <v>8888</v>
      </c>
      <c r="G88" s="252">
        <v>-0.45900000000000002</v>
      </c>
      <c r="H88" s="251">
        <v>-2116</v>
      </c>
      <c r="I88" s="251">
        <v>-1544</v>
      </c>
      <c r="J88" s="251">
        <v>21448</v>
      </c>
      <c r="K88" s="251">
        <v>29881</v>
      </c>
      <c r="L88" s="252">
        <v>-0.28199999999999997</v>
      </c>
      <c r="M88" s="391"/>
      <c r="AD88" s="249"/>
      <c r="AG88" s="392"/>
      <c r="AH88" s="392"/>
      <c r="AI88" s="322"/>
      <c r="AJ88" s="392"/>
      <c r="AK88" s="392"/>
      <c r="AL88" s="322"/>
      <c r="AM88" s="392"/>
      <c r="AN88" s="392"/>
      <c r="AO88" s="392"/>
      <c r="AP88" s="392"/>
      <c r="AQ88" s="322"/>
    </row>
    <row r="89" spans="1:43" ht="12.75" thickBot="1" x14ac:dyDescent="0.3">
      <c r="A89" s="250" t="s">
        <v>177</v>
      </c>
      <c r="B89" s="251">
        <v>-10687</v>
      </c>
      <c r="C89" s="251">
        <v>-11041</v>
      </c>
      <c r="D89" s="252">
        <v>-3.2000000000000001E-2</v>
      </c>
      <c r="E89" s="251">
        <v>-2010</v>
      </c>
      <c r="F89" s="251">
        <v>-4283</v>
      </c>
      <c r="G89" s="252">
        <v>-0.53100000000000003</v>
      </c>
      <c r="H89" s="251">
        <v>2116</v>
      </c>
      <c r="I89" s="251">
        <v>1544</v>
      </c>
      <c r="J89" s="251">
        <v>-10581</v>
      </c>
      <c r="K89" s="251">
        <v>-13780</v>
      </c>
      <c r="L89" s="252">
        <v>-0.23200000000000001</v>
      </c>
      <c r="M89" s="391"/>
      <c r="AD89" s="249"/>
      <c r="AG89" s="392"/>
      <c r="AH89" s="392"/>
      <c r="AI89" s="322"/>
      <c r="AJ89" s="392"/>
      <c r="AK89" s="392"/>
      <c r="AL89" s="322"/>
      <c r="AM89" s="392"/>
      <c r="AN89" s="392"/>
      <c r="AO89" s="392"/>
      <c r="AP89" s="392"/>
      <c r="AQ89" s="322"/>
    </row>
    <row r="90" spans="1:43" ht="12.75" thickBot="1" x14ac:dyDescent="0.3">
      <c r="A90" s="247" t="s">
        <v>178</v>
      </c>
      <c r="B90" s="248">
        <v>8070</v>
      </c>
      <c r="C90" s="248">
        <v>11496</v>
      </c>
      <c r="D90" s="246">
        <v>-0.29799999999999999</v>
      </c>
      <c r="E90" s="248">
        <v>2797</v>
      </c>
      <c r="F90" s="248">
        <v>4605</v>
      </c>
      <c r="G90" s="246">
        <v>-0.39300000000000002</v>
      </c>
      <c r="H90" s="248">
        <v>0</v>
      </c>
      <c r="I90" s="248">
        <v>0</v>
      </c>
      <c r="J90" s="248">
        <v>10867</v>
      </c>
      <c r="K90" s="248">
        <v>16101</v>
      </c>
      <c r="L90" s="246">
        <v>-0.32500000000000001</v>
      </c>
      <c r="M90" s="391"/>
      <c r="AD90" s="249"/>
      <c r="AG90" s="393"/>
      <c r="AH90" s="393"/>
      <c r="AI90" s="375"/>
      <c r="AJ90" s="393"/>
      <c r="AK90" s="393"/>
      <c r="AL90" s="375"/>
      <c r="AM90" s="393"/>
      <c r="AN90" s="393"/>
      <c r="AO90" s="393"/>
      <c r="AP90" s="393"/>
      <c r="AQ90" s="375"/>
    </row>
    <row r="91" spans="1:43" ht="12.75" thickBot="1" x14ac:dyDescent="0.3">
      <c r="A91" s="250" t="s">
        <v>179</v>
      </c>
      <c r="B91" s="251">
        <v>-2415</v>
      </c>
      <c r="C91" s="251">
        <v>-2392</v>
      </c>
      <c r="D91" s="252">
        <v>0.01</v>
      </c>
      <c r="E91" s="251">
        <v>-1552</v>
      </c>
      <c r="F91" s="251">
        <v>-1264</v>
      </c>
      <c r="G91" s="252">
        <v>0.22800000000000001</v>
      </c>
      <c r="H91" s="251">
        <v>0</v>
      </c>
      <c r="I91" s="251">
        <v>0</v>
      </c>
      <c r="J91" s="251">
        <v>-3967</v>
      </c>
      <c r="K91" s="251">
        <v>-3656</v>
      </c>
      <c r="L91" s="252">
        <v>8.5000000000000006E-2</v>
      </c>
      <c r="M91" s="391"/>
      <c r="AD91" s="249"/>
      <c r="AG91" s="392"/>
      <c r="AH91" s="392"/>
      <c r="AI91" s="322"/>
      <c r="AJ91" s="392"/>
      <c r="AK91" s="392"/>
      <c r="AL91" s="322"/>
      <c r="AM91" s="392"/>
      <c r="AN91" s="392"/>
      <c r="AO91" s="392"/>
      <c r="AP91" s="392"/>
      <c r="AQ91" s="322"/>
    </row>
    <row r="92" spans="1:43" ht="12.75" thickBot="1" x14ac:dyDescent="0.3">
      <c r="A92" s="250" t="s">
        <v>180</v>
      </c>
      <c r="B92" s="251">
        <v>-3074</v>
      </c>
      <c r="C92" s="251">
        <v>-2084</v>
      </c>
      <c r="D92" s="252">
        <v>0.47499999999999998</v>
      </c>
      <c r="E92" s="251">
        <v>-301</v>
      </c>
      <c r="F92" s="251">
        <v>-539</v>
      </c>
      <c r="G92" s="252">
        <v>-0.442</v>
      </c>
      <c r="H92" s="251">
        <v>0</v>
      </c>
      <c r="I92" s="251">
        <v>0</v>
      </c>
      <c r="J92" s="251">
        <v>-3375</v>
      </c>
      <c r="K92" s="251">
        <v>-2623</v>
      </c>
      <c r="L92" s="252">
        <v>0.28699999999999998</v>
      </c>
      <c r="M92" s="391"/>
      <c r="AD92" s="249"/>
      <c r="AG92" s="392"/>
      <c r="AH92" s="392"/>
      <c r="AI92" s="322"/>
      <c r="AJ92" s="392"/>
      <c r="AK92" s="392"/>
      <c r="AL92" s="322"/>
      <c r="AM92" s="392"/>
      <c r="AN92" s="392"/>
      <c r="AO92" s="392"/>
      <c r="AP92" s="392"/>
      <c r="AQ92" s="322"/>
    </row>
    <row r="93" spans="1:43" ht="12.75" thickBot="1" x14ac:dyDescent="0.3">
      <c r="A93" s="244" t="s">
        <v>181</v>
      </c>
      <c r="B93" s="256">
        <v>-3390</v>
      </c>
      <c r="C93" s="256">
        <v>-2197</v>
      </c>
      <c r="D93" s="257">
        <v>0.54300000000000004</v>
      </c>
      <c r="E93" s="256">
        <v>-301</v>
      </c>
      <c r="F93" s="256">
        <v>-539</v>
      </c>
      <c r="G93" s="257">
        <v>-0.442</v>
      </c>
      <c r="H93" s="256">
        <v>0</v>
      </c>
      <c r="I93" s="256">
        <v>0</v>
      </c>
      <c r="J93" s="256">
        <v>-3691</v>
      </c>
      <c r="K93" s="256">
        <v>-2736</v>
      </c>
      <c r="L93" s="257">
        <v>0.34899999999999998</v>
      </c>
      <c r="M93" s="391"/>
      <c r="AD93" s="249"/>
      <c r="AG93" s="394"/>
      <c r="AH93" s="394"/>
      <c r="AI93" s="395"/>
      <c r="AJ93" s="394"/>
      <c r="AK93" s="394"/>
      <c r="AL93" s="395"/>
      <c r="AM93" s="394"/>
      <c r="AN93" s="394"/>
      <c r="AO93" s="394"/>
      <c r="AP93" s="394"/>
      <c r="AQ93" s="395"/>
    </row>
    <row r="94" spans="1:43" ht="12.75" thickBot="1" x14ac:dyDescent="0.3">
      <c r="A94" s="250" t="s">
        <v>182</v>
      </c>
      <c r="B94" s="251">
        <v>-638</v>
      </c>
      <c r="C94" s="251">
        <v>-186</v>
      </c>
      <c r="D94" s="252" t="s">
        <v>4</v>
      </c>
      <c r="E94" s="251">
        <v>-45</v>
      </c>
      <c r="F94" s="251">
        <v>-25</v>
      </c>
      <c r="G94" s="252">
        <v>0.8</v>
      </c>
      <c r="H94" s="251">
        <v>0</v>
      </c>
      <c r="I94" s="251">
        <v>0</v>
      </c>
      <c r="J94" s="251">
        <v>-683</v>
      </c>
      <c r="K94" s="251">
        <v>-211</v>
      </c>
      <c r="L94" s="252" t="s">
        <v>4</v>
      </c>
      <c r="M94" s="391"/>
      <c r="AD94" s="249"/>
      <c r="AG94" s="392"/>
      <c r="AH94" s="392"/>
      <c r="AI94" s="322"/>
      <c r="AJ94" s="392"/>
      <c r="AK94" s="392"/>
      <c r="AL94" s="322"/>
      <c r="AM94" s="392"/>
      <c r="AN94" s="392"/>
      <c r="AO94" s="392"/>
      <c r="AP94" s="392"/>
      <c r="AQ94" s="322"/>
    </row>
    <row r="95" spans="1:43" ht="12.75" thickBot="1" x14ac:dyDescent="0.3">
      <c r="A95" s="247" t="s">
        <v>183</v>
      </c>
      <c r="B95" s="248">
        <v>1943</v>
      </c>
      <c r="C95" s="248">
        <v>6834</v>
      </c>
      <c r="D95" s="246">
        <v>-0.71599999999999997</v>
      </c>
      <c r="E95" s="248">
        <v>899</v>
      </c>
      <c r="F95" s="248">
        <v>2777</v>
      </c>
      <c r="G95" s="246">
        <v>-0.67600000000000005</v>
      </c>
      <c r="H95" s="248">
        <v>0</v>
      </c>
      <c r="I95" s="248">
        <v>0</v>
      </c>
      <c r="J95" s="248">
        <v>2842</v>
      </c>
      <c r="K95" s="248">
        <v>9611</v>
      </c>
      <c r="L95" s="246">
        <v>-0.70399999999999996</v>
      </c>
      <c r="M95" s="391"/>
      <c r="AD95" s="249"/>
      <c r="AG95" s="393"/>
      <c r="AH95" s="393"/>
      <c r="AI95" s="375"/>
      <c r="AJ95" s="393"/>
      <c r="AK95" s="393"/>
      <c r="AL95" s="375"/>
      <c r="AM95" s="393"/>
      <c r="AN95" s="393"/>
      <c r="AO95" s="393"/>
      <c r="AP95" s="393"/>
      <c r="AQ95" s="375"/>
    </row>
    <row r="96" spans="1:43" ht="12.75" thickBot="1" x14ac:dyDescent="0.3">
      <c r="A96" s="250" t="s">
        <v>184</v>
      </c>
      <c r="B96" s="251">
        <v>0</v>
      </c>
      <c r="C96" s="251">
        <v>0</v>
      </c>
      <c r="D96" s="252" t="s">
        <v>4</v>
      </c>
      <c r="E96" s="251">
        <v>0</v>
      </c>
      <c r="F96" s="251">
        <v>0</v>
      </c>
      <c r="G96" s="252" t="s">
        <v>4</v>
      </c>
      <c r="H96" s="251">
        <v>0</v>
      </c>
      <c r="I96" s="251">
        <v>0</v>
      </c>
      <c r="J96" s="251">
        <v>0</v>
      </c>
      <c r="K96" s="251">
        <v>0</v>
      </c>
      <c r="L96" s="252" t="s">
        <v>4</v>
      </c>
      <c r="M96" s="391"/>
      <c r="AD96" s="249"/>
      <c r="AG96" s="392"/>
      <c r="AH96" s="392"/>
      <c r="AI96" s="322"/>
      <c r="AJ96" s="392"/>
      <c r="AK96" s="392"/>
      <c r="AL96" s="322"/>
      <c r="AM96" s="392"/>
      <c r="AN96" s="392"/>
      <c r="AO96" s="392"/>
      <c r="AP96" s="392"/>
      <c r="AQ96" s="322"/>
    </row>
    <row r="97" spans="1:43" ht="12.75" thickBot="1" x14ac:dyDescent="0.3">
      <c r="A97" s="247" t="s">
        <v>185</v>
      </c>
      <c r="B97" s="248">
        <v>1943</v>
      </c>
      <c r="C97" s="248">
        <v>6834</v>
      </c>
      <c r="D97" s="246">
        <v>-0.71599999999999997</v>
      </c>
      <c r="E97" s="248">
        <v>899</v>
      </c>
      <c r="F97" s="248">
        <v>2777</v>
      </c>
      <c r="G97" s="246">
        <v>-0.67600000000000005</v>
      </c>
      <c r="H97" s="248">
        <v>0</v>
      </c>
      <c r="I97" s="248">
        <v>0</v>
      </c>
      <c r="J97" s="248">
        <v>2842</v>
      </c>
      <c r="K97" s="248">
        <v>9611</v>
      </c>
      <c r="L97" s="246">
        <v>-0.70399999999999996</v>
      </c>
      <c r="M97" s="391"/>
      <c r="AD97" s="249"/>
      <c r="AG97" s="393"/>
      <c r="AH97" s="393"/>
      <c r="AI97" s="375"/>
      <c r="AJ97" s="393"/>
      <c r="AK97" s="393"/>
      <c r="AL97" s="375"/>
      <c r="AM97" s="393"/>
      <c r="AN97" s="393"/>
      <c r="AO97" s="393"/>
      <c r="AP97" s="393"/>
      <c r="AQ97" s="375"/>
    </row>
    <row r="98" spans="1:43" ht="12.75" thickBot="1" x14ac:dyDescent="0.3">
      <c r="A98" s="247" t="s">
        <v>186</v>
      </c>
      <c r="B98" s="248">
        <v>1627</v>
      </c>
      <c r="C98" s="248">
        <v>6721</v>
      </c>
      <c r="D98" s="246">
        <v>-0.75800000000000001</v>
      </c>
      <c r="E98" s="248">
        <v>899</v>
      </c>
      <c r="F98" s="248">
        <v>2777</v>
      </c>
      <c r="G98" s="246">
        <v>-0.67600000000000005</v>
      </c>
      <c r="H98" s="248">
        <v>0</v>
      </c>
      <c r="I98" s="248">
        <v>0</v>
      </c>
      <c r="J98" s="248">
        <v>2526</v>
      </c>
      <c r="K98" s="248">
        <v>9498</v>
      </c>
      <c r="L98" s="246">
        <v>-0.73399999999999999</v>
      </c>
      <c r="M98" s="391"/>
      <c r="AD98" s="249"/>
      <c r="AG98" s="393"/>
      <c r="AH98" s="393"/>
      <c r="AI98" s="375"/>
      <c r="AJ98" s="393"/>
      <c r="AK98" s="393"/>
      <c r="AL98" s="375"/>
      <c r="AM98" s="393"/>
      <c r="AN98" s="393"/>
      <c r="AO98" s="393"/>
      <c r="AP98" s="393"/>
      <c r="AQ98" s="375"/>
    </row>
    <row r="99" spans="1:43" ht="12.75" thickBot="1" x14ac:dyDescent="0.3">
      <c r="A99" s="250"/>
      <c r="B99" s="251"/>
      <c r="C99" s="251"/>
      <c r="D99" s="252"/>
      <c r="E99" s="251"/>
      <c r="F99" s="251"/>
      <c r="G99" s="252"/>
      <c r="H99" s="251"/>
      <c r="I99" s="251"/>
      <c r="J99" s="251"/>
      <c r="K99" s="251"/>
      <c r="L99" s="252"/>
      <c r="AD99" s="249"/>
      <c r="AG99" s="392"/>
      <c r="AH99" s="392"/>
      <c r="AI99" s="322"/>
      <c r="AJ99" s="392"/>
      <c r="AK99" s="392"/>
      <c r="AL99" s="322"/>
      <c r="AM99" s="392"/>
      <c r="AN99" s="392"/>
      <c r="AO99" s="392"/>
      <c r="AP99" s="392"/>
      <c r="AQ99" s="322"/>
    </row>
    <row r="100" spans="1:43" ht="12.75" thickBot="1" x14ac:dyDescent="0.3">
      <c r="A100" s="247" t="s">
        <v>187</v>
      </c>
      <c r="B100" s="251"/>
      <c r="C100" s="251"/>
      <c r="D100" s="252"/>
      <c r="E100" s="251"/>
      <c r="F100" s="251"/>
      <c r="G100" s="252"/>
      <c r="H100" s="251"/>
      <c r="I100" s="251"/>
      <c r="J100" s="251"/>
      <c r="K100" s="251"/>
      <c r="L100" s="252"/>
      <c r="AD100" s="249"/>
      <c r="AG100" s="392"/>
      <c r="AH100" s="392"/>
      <c r="AI100" s="322"/>
      <c r="AJ100" s="392"/>
      <c r="AK100" s="392"/>
      <c r="AL100" s="322"/>
      <c r="AM100" s="392"/>
      <c r="AN100" s="392"/>
      <c r="AO100" s="392"/>
      <c r="AP100" s="392"/>
      <c r="AQ100" s="322"/>
    </row>
    <row r="101" spans="1:43" ht="12.75" thickBot="1" x14ac:dyDescent="0.3">
      <c r="A101" s="250" t="s">
        <v>188</v>
      </c>
      <c r="B101" s="251">
        <v>-1149</v>
      </c>
      <c r="C101" s="251">
        <v>-3468</v>
      </c>
      <c r="D101" s="252">
        <v>-0.66900000000000004</v>
      </c>
      <c r="E101" s="251">
        <v>-36</v>
      </c>
      <c r="F101" s="251">
        <v>-280</v>
      </c>
      <c r="G101" s="252">
        <v>-0.871</v>
      </c>
      <c r="H101" s="251">
        <v>0</v>
      </c>
      <c r="I101" s="251">
        <v>0</v>
      </c>
      <c r="J101" s="251">
        <v>-1185</v>
      </c>
      <c r="K101" s="251">
        <v>-3748</v>
      </c>
      <c r="L101" s="252">
        <v>-0.68400000000000005</v>
      </c>
      <c r="M101" s="391"/>
      <c r="AD101" s="249"/>
      <c r="AG101" s="392"/>
      <c r="AH101" s="392"/>
      <c r="AI101" s="322"/>
      <c r="AJ101" s="392"/>
      <c r="AK101" s="392"/>
      <c r="AL101" s="322"/>
      <c r="AM101" s="392"/>
      <c r="AN101" s="392"/>
      <c r="AO101" s="392"/>
      <c r="AP101" s="392"/>
      <c r="AQ101" s="322"/>
    </row>
    <row r="102" spans="1:43" ht="12.75" thickBot="1" x14ac:dyDescent="0.3">
      <c r="A102" s="250" t="s">
        <v>190</v>
      </c>
      <c r="B102" s="251">
        <v>135</v>
      </c>
      <c r="C102" s="251">
        <v>195</v>
      </c>
      <c r="D102" s="252">
        <v>-0.308</v>
      </c>
      <c r="E102" s="251">
        <v>12</v>
      </c>
      <c r="F102" s="251">
        <v>24</v>
      </c>
      <c r="G102" s="252">
        <v>-0.5</v>
      </c>
      <c r="H102" s="251">
        <v>0</v>
      </c>
      <c r="I102" s="251">
        <v>0</v>
      </c>
      <c r="J102" s="251">
        <v>147</v>
      </c>
      <c r="K102" s="251">
        <v>219</v>
      </c>
      <c r="L102" s="252">
        <v>-0.32900000000000001</v>
      </c>
      <c r="M102" s="391"/>
      <c r="AD102" s="249"/>
      <c r="AG102" s="392"/>
      <c r="AH102" s="392"/>
      <c r="AI102" s="322"/>
      <c r="AJ102" s="392"/>
      <c r="AK102" s="392"/>
      <c r="AL102" s="322"/>
      <c r="AM102" s="392"/>
      <c r="AN102" s="392"/>
      <c r="AO102" s="392"/>
      <c r="AP102" s="392"/>
      <c r="AQ102" s="322"/>
    </row>
    <row r="103" spans="1:43" ht="12.75" thickBot="1" x14ac:dyDescent="0.3">
      <c r="A103" s="250" t="s">
        <v>349</v>
      </c>
      <c r="B103" s="251">
        <v>-195</v>
      </c>
      <c r="C103" s="251">
        <v>-868</v>
      </c>
      <c r="D103" s="252">
        <v>-0.77500000000000002</v>
      </c>
      <c r="E103" s="251">
        <v>0</v>
      </c>
      <c r="F103" s="251">
        <v>-756</v>
      </c>
      <c r="G103" s="252" t="s">
        <v>4</v>
      </c>
      <c r="H103" s="251">
        <v>0</v>
      </c>
      <c r="I103" s="251">
        <v>0</v>
      </c>
      <c r="J103" s="251">
        <v>-195</v>
      </c>
      <c r="K103" s="251">
        <v>-1624</v>
      </c>
      <c r="L103" s="252">
        <v>-0.88</v>
      </c>
      <c r="M103" s="391"/>
      <c r="AD103" s="249"/>
      <c r="AG103" s="392"/>
      <c r="AH103" s="392"/>
      <c r="AI103" s="322"/>
      <c r="AJ103" s="392"/>
      <c r="AK103" s="392"/>
      <c r="AL103" s="322"/>
      <c r="AM103" s="392"/>
      <c r="AN103" s="392"/>
      <c r="AO103" s="392"/>
      <c r="AP103" s="392"/>
      <c r="AQ103" s="322"/>
    </row>
    <row r="104" spans="1:43" ht="12.75" thickBot="1" x14ac:dyDescent="0.3">
      <c r="A104" s="247" t="s">
        <v>192</v>
      </c>
      <c r="B104" s="248">
        <v>-1209</v>
      </c>
      <c r="C104" s="248">
        <v>-4141</v>
      </c>
      <c r="D104" s="246">
        <v>-0.70799999999999996</v>
      </c>
      <c r="E104" s="248">
        <v>-24</v>
      </c>
      <c r="F104" s="248">
        <v>-1012</v>
      </c>
      <c r="G104" s="246">
        <v>-0.97599999999999998</v>
      </c>
      <c r="H104" s="248">
        <v>0</v>
      </c>
      <c r="I104" s="248">
        <v>0</v>
      </c>
      <c r="J104" s="248">
        <v>-1233</v>
      </c>
      <c r="K104" s="248">
        <v>-5153</v>
      </c>
      <c r="L104" s="246">
        <v>-0.76100000000000001</v>
      </c>
      <c r="M104" s="391"/>
      <c r="AD104" s="249"/>
      <c r="AG104" s="393"/>
      <c r="AH104" s="393"/>
      <c r="AI104" s="375"/>
      <c r="AJ104" s="393"/>
      <c r="AK104" s="393"/>
      <c r="AL104" s="375"/>
      <c r="AM104" s="393"/>
      <c r="AN104" s="393"/>
      <c r="AO104" s="393"/>
      <c r="AP104" s="393"/>
      <c r="AQ104" s="375"/>
    </row>
    <row r="105" spans="1:43" ht="12.75" thickBot="1" x14ac:dyDescent="0.3">
      <c r="A105" s="247"/>
      <c r="B105" s="248"/>
      <c r="C105" s="248"/>
      <c r="D105" s="246"/>
      <c r="E105" s="248"/>
      <c r="F105" s="248"/>
      <c r="G105" s="246"/>
      <c r="H105" s="248"/>
      <c r="I105" s="248"/>
      <c r="J105" s="248"/>
      <c r="K105" s="248"/>
      <c r="L105" s="246"/>
      <c r="AD105" s="249"/>
      <c r="AG105" s="393"/>
      <c r="AH105" s="393"/>
      <c r="AI105" s="375"/>
      <c r="AJ105" s="393"/>
      <c r="AK105" s="393"/>
      <c r="AL105" s="375"/>
      <c r="AM105" s="393"/>
      <c r="AN105" s="393"/>
      <c r="AO105" s="393"/>
      <c r="AP105" s="393"/>
      <c r="AQ105" s="375"/>
    </row>
    <row r="106" spans="1:43" ht="12.75" thickBot="1" x14ac:dyDescent="0.3">
      <c r="A106" s="247" t="s">
        <v>193</v>
      </c>
      <c r="B106" s="248"/>
      <c r="C106" s="248"/>
      <c r="D106" s="246"/>
      <c r="E106" s="248"/>
      <c r="F106" s="248"/>
      <c r="G106" s="246"/>
      <c r="H106" s="248"/>
      <c r="I106" s="248"/>
      <c r="J106" s="248"/>
      <c r="K106" s="248"/>
      <c r="L106" s="246"/>
      <c r="AD106" s="249"/>
      <c r="AG106" s="393"/>
      <c r="AH106" s="393"/>
      <c r="AI106" s="375"/>
      <c r="AJ106" s="393"/>
      <c r="AK106" s="393"/>
      <c r="AL106" s="375"/>
      <c r="AM106" s="393"/>
      <c r="AN106" s="393"/>
      <c r="AO106" s="393"/>
      <c r="AP106" s="393"/>
      <c r="AQ106" s="375"/>
    </row>
    <row r="107" spans="1:43" ht="12.75" thickBot="1" x14ac:dyDescent="0.3">
      <c r="A107" s="250" t="s">
        <v>194</v>
      </c>
      <c r="B107" s="251">
        <v>0</v>
      </c>
      <c r="C107" s="251">
        <v>-75</v>
      </c>
      <c r="D107" s="252" t="s">
        <v>4</v>
      </c>
      <c r="E107" s="251">
        <v>0</v>
      </c>
      <c r="F107" s="251">
        <v>0</v>
      </c>
      <c r="G107" s="252" t="s">
        <v>4</v>
      </c>
      <c r="H107" s="251">
        <v>0</v>
      </c>
      <c r="I107" s="251">
        <v>0</v>
      </c>
      <c r="J107" s="251">
        <v>0</v>
      </c>
      <c r="K107" s="251">
        <v>-75</v>
      </c>
      <c r="L107" s="252" t="s">
        <v>4</v>
      </c>
      <c r="M107" s="391"/>
      <c r="AD107" s="249"/>
      <c r="AG107" s="392"/>
      <c r="AH107" s="392"/>
      <c r="AI107" s="322"/>
      <c r="AJ107" s="392"/>
      <c r="AK107" s="392"/>
      <c r="AL107" s="322"/>
      <c r="AM107" s="392"/>
      <c r="AN107" s="392"/>
      <c r="AO107" s="392"/>
      <c r="AP107" s="392"/>
      <c r="AQ107" s="322"/>
    </row>
    <row r="108" spans="1:43" ht="12.75" thickBot="1" x14ac:dyDescent="0.3">
      <c r="A108" s="250" t="s">
        <v>195</v>
      </c>
      <c r="B108" s="251">
        <v>-114</v>
      </c>
      <c r="C108" s="251">
        <v>7</v>
      </c>
      <c r="D108" s="252" t="s">
        <v>4</v>
      </c>
      <c r="E108" s="251">
        <v>0</v>
      </c>
      <c r="F108" s="251">
        <v>0</v>
      </c>
      <c r="G108" s="252" t="s">
        <v>4</v>
      </c>
      <c r="H108" s="251">
        <v>0</v>
      </c>
      <c r="I108" s="251">
        <v>0</v>
      </c>
      <c r="J108" s="251">
        <v>-114</v>
      </c>
      <c r="K108" s="251">
        <v>7</v>
      </c>
      <c r="L108" s="252" t="s">
        <v>4</v>
      </c>
      <c r="M108" s="391"/>
      <c r="AD108" s="249"/>
      <c r="AG108" s="392"/>
      <c r="AH108" s="392"/>
      <c r="AI108" s="322"/>
      <c r="AJ108" s="392"/>
      <c r="AK108" s="392"/>
      <c r="AL108" s="322"/>
      <c r="AM108" s="392"/>
      <c r="AN108" s="392"/>
      <c r="AO108" s="392"/>
      <c r="AP108" s="392"/>
      <c r="AQ108" s="322"/>
    </row>
    <row r="109" spans="1:43" ht="12.75" thickBot="1" x14ac:dyDescent="0.3">
      <c r="A109" s="250" t="s">
        <v>196</v>
      </c>
      <c r="B109" s="251">
        <v>-202</v>
      </c>
      <c r="C109" s="251">
        <v>-120</v>
      </c>
      <c r="D109" s="252">
        <v>0.68300000000000005</v>
      </c>
      <c r="E109" s="251">
        <v>0</v>
      </c>
      <c r="F109" s="251">
        <v>0</v>
      </c>
      <c r="G109" s="252" t="s">
        <v>4</v>
      </c>
      <c r="H109" s="251">
        <v>0</v>
      </c>
      <c r="I109" s="251">
        <v>0</v>
      </c>
      <c r="J109" s="251">
        <v>-202</v>
      </c>
      <c r="K109" s="251">
        <v>-120</v>
      </c>
      <c r="L109" s="252">
        <v>0.68300000000000005</v>
      </c>
      <c r="M109" s="391"/>
      <c r="AD109" s="249"/>
      <c r="AG109" s="392"/>
      <c r="AH109" s="392"/>
      <c r="AI109" s="322"/>
      <c r="AJ109" s="392"/>
      <c r="AK109" s="392"/>
      <c r="AL109" s="322"/>
      <c r="AM109" s="392"/>
      <c r="AN109" s="392"/>
      <c r="AO109" s="392"/>
      <c r="AP109" s="392"/>
      <c r="AQ109" s="322"/>
    </row>
    <row r="110" spans="1:43" ht="12.75" thickBot="1" x14ac:dyDescent="0.3">
      <c r="A110" s="250" t="s">
        <v>197</v>
      </c>
      <c r="B110" s="251">
        <v>5528</v>
      </c>
      <c r="C110" s="251">
        <v>-4843</v>
      </c>
      <c r="D110" s="252" t="s">
        <v>4</v>
      </c>
      <c r="E110" s="251">
        <v>-243</v>
      </c>
      <c r="F110" s="251">
        <v>-1735</v>
      </c>
      <c r="G110" s="252">
        <v>-0.86</v>
      </c>
      <c r="H110" s="251">
        <v>0</v>
      </c>
      <c r="I110" s="251">
        <v>0</v>
      </c>
      <c r="J110" s="251">
        <v>5285</v>
      </c>
      <c r="K110" s="251">
        <v>-6578</v>
      </c>
      <c r="L110" s="252" t="s">
        <v>4</v>
      </c>
      <c r="M110" s="391"/>
      <c r="AD110" s="249"/>
      <c r="AG110" s="392"/>
      <c r="AH110" s="392"/>
      <c r="AI110" s="322"/>
      <c r="AJ110" s="392"/>
      <c r="AK110" s="392"/>
      <c r="AL110" s="322"/>
      <c r="AM110" s="392"/>
      <c r="AN110" s="392"/>
      <c r="AO110" s="392"/>
      <c r="AP110" s="392"/>
      <c r="AQ110" s="322"/>
    </row>
    <row r="111" spans="1:43" ht="12.75" thickBot="1" x14ac:dyDescent="0.3">
      <c r="A111" s="250" t="s">
        <v>198</v>
      </c>
      <c r="B111" s="251">
        <v>-1229</v>
      </c>
      <c r="C111" s="251">
        <v>-1256</v>
      </c>
      <c r="D111" s="252">
        <v>-2.1000000000000001E-2</v>
      </c>
      <c r="E111" s="251">
        <v>-111</v>
      </c>
      <c r="F111" s="251">
        <v>-149</v>
      </c>
      <c r="G111" s="252">
        <v>-0.255</v>
      </c>
      <c r="H111" s="251">
        <v>0</v>
      </c>
      <c r="I111" s="251">
        <v>0</v>
      </c>
      <c r="J111" s="251">
        <v>-1340</v>
      </c>
      <c r="K111" s="251">
        <v>-1405</v>
      </c>
      <c r="L111" s="252">
        <v>-4.5999999999999999E-2</v>
      </c>
      <c r="M111" s="391"/>
      <c r="AD111" s="249"/>
      <c r="AG111" s="392"/>
      <c r="AH111" s="392"/>
      <c r="AI111" s="322"/>
      <c r="AJ111" s="392"/>
      <c r="AK111" s="392"/>
      <c r="AL111" s="322"/>
      <c r="AM111" s="392"/>
      <c r="AN111" s="392"/>
      <c r="AO111" s="392"/>
      <c r="AP111" s="392"/>
      <c r="AQ111" s="322"/>
    </row>
    <row r="112" spans="1:43" ht="12.75" thickBot="1" x14ac:dyDescent="0.3">
      <c r="A112" s="247" t="s">
        <v>199</v>
      </c>
      <c r="B112" s="248">
        <v>3983</v>
      </c>
      <c r="C112" s="248">
        <v>-6287</v>
      </c>
      <c r="D112" s="246" t="s">
        <v>4</v>
      </c>
      <c r="E112" s="248">
        <v>-354</v>
      </c>
      <c r="F112" s="248">
        <v>-1884</v>
      </c>
      <c r="G112" s="246">
        <v>-0.81200000000000006</v>
      </c>
      <c r="H112" s="248">
        <v>0</v>
      </c>
      <c r="I112" s="248">
        <v>0</v>
      </c>
      <c r="J112" s="248">
        <v>3629</v>
      </c>
      <c r="K112" s="248">
        <v>-8171</v>
      </c>
      <c r="L112" s="246" t="s">
        <v>4</v>
      </c>
      <c r="M112" s="391"/>
      <c r="AD112" s="249"/>
      <c r="AG112" s="393"/>
      <c r="AH112" s="393"/>
      <c r="AI112" s="375"/>
      <c r="AJ112" s="393"/>
      <c r="AK112" s="393"/>
      <c r="AL112" s="375"/>
      <c r="AM112" s="393"/>
      <c r="AN112" s="393"/>
      <c r="AO112" s="393"/>
      <c r="AP112" s="393"/>
      <c r="AQ112" s="375"/>
    </row>
    <row r="113" spans="1:46" ht="12.75" thickBot="1" x14ac:dyDescent="0.3">
      <c r="A113" s="247" t="s">
        <v>200</v>
      </c>
      <c r="B113" s="248">
        <v>4299</v>
      </c>
      <c r="C113" s="248">
        <v>-6174</v>
      </c>
      <c r="D113" s="246" t="s">
        <v>4</v>
      </c>
      <c r="E113" s="248">
        <v>-354</v>
      </c>
      <c r="F113" s="248">
        <v>-1884</v>
      </c>
      <c r="G113" s="246">
        <v>-0.81200000000000006</v>
      </c>
      <c r="H113" s="248">
        <v>0</v>
      </c>
      <c r="I113" s="248">
        <v>0</v>
      </c>
      <c r="J113" s="248">
        <v>3945</v>
      </c>
      <c r="K113" s="248">
        <v>-8058</v>
      </c>
      <c r="L113" s="246" t="s">
        <v>4</v>
      </c>
      <c r="M113" s="391"/>
      <c r="AD113" s="249"/>
      <c r="AG113" s="393"/>
      <c r="AH113" s="393"/>
      <c r="AI113" s="375"/>
      <c r="AJ113" s="393"/>
      <c r="AK113" s="393"/>
      <c r="AL113" s="375"/>
      <c r="AM113" s="393"/>
      <c r="AN113" s="393"/>
      <c r="AO113" s="393"/>
      <c r="AP113" s="393"/>
      <c r="AQ113" s="375"/>
    </row>
    <row r="114" spans="1:46" ht="12.75" thickBot="1" x14ac:dyDescent="0.3">
      <c r="A114" s="250"/>
      <c r="B114" s="251"/>
      <c r="C114" s="251"/>
      <c r="D114" s="252"/>
      <c r="E114" s="251"/>
      <c r="F114" s="251"/>
      <c r="G114" s="252"/>
      <c r="H114" s="251"/>
      <c r="I114" s="251"/>
      <c r="J114" s="251"/>
      <c r="K114" s="251"/>
      <c r="L114" s="252"/>
      <c r="AD114" s="249"/>
      <c r="AG114" s="392"/>
      <c r="AH114" s="392"/>
      <c r="AI114" s="322"/>
      <c r="AJ114" s="392"/>
      <c r="AK114" s="392"/>
      <c r="AL114" s="322"/>
      <c r="AM114" s="392"/>
      <c r="AN114" s="392"/>
      <c r="AO114" s="392"/>
      <c r="AP114" s="392"/>
      <c r="AQ114" s="322"/>
    </row>
    <row r="115" spans="1:46" ht="12.75" thickBot="1" x14ac:dyDescent="0.3">
      <c r="A115" s="250" t="s">
        <v>201</v>
      </c>
      <c r="B115" s="251">
        <v>-2</v>
      </c>
      <c r="C115" s="251">
        <v>13</v>
      </c>
      <c r="D115" s="252" t="s">
        <v>4</v>
      </c>
      <c r="E115" s="251">
        <v>1</v>
      </c>
      <c r="F115" s="251">
        <v>-1</v>
      </c>
      <c r="G115" s="252" t="s">
        <v>4</v>
      </c>
      <c r="H115" s="251">
        <v>0</v>
      </c>
      <c r="I115" s="251">
        <v>0</v>
      </c>
      <c r="J115" s="251">
        <v>-1</v>
      </c>
      <c r="K115" s="251">
        <v>12</v>
      </c>
      <c r="L115" s="252" t="s">
        <v>4</v>
      </c>
      <c r="M115" s="396"/>
      <c r="AD115" s="249"/>
      <c r="AG115" s="392"/>
      <c r="AH115" s="392"/>
      <c r="AI115" s="322"/>
      <c r="AJ115" s="392"/>
      <c r="AK115" s="392"/>
      <c r="AL115" s="322"/>
      <c r="AM115" s="392"/>
      <c r="AN115" s="392"/>
      <c r="AO115" s="392"/>
      <c r="AP115" s="392"/>
      <c r="AQ115" s="322"/>
    </row>
    <row r="116" spans="1:46" ht="12.75" thickBot="1" x14ac:dyDescent="0.3">
      <c r="A116" s="247" t="s">
        <v>202</v>
      </c>
      <c r="B116" s="248">
        <v>4715</v>
      </c>
      <c r="C116" s="248">
        <v>-3581</v>
      </c>
      <c r="D116" s="265" t="s">
        <v>4</v>
      </c>
      <c r="E116" s="248">
        <v>522</v>
      </c>
      <c r="F116" s="248">
        <v>-120</v>
      </c>
      <c r="G116" s="265" t="s">
        <v>4</v>
      </c>
      <c r="H116" s="248">
        <v>0</v>
      </c>
      <c r="I116" s="248">
        <v>0</v>
      </c>
      <c r="J116" s="248">
        <v>5237</v>
      </c>
      <c r="K116" s="248">
        <v>-3701</v>
      </c>
      <c r="L116" s="265" t="s">
        <v>4</v>
      </c>
      <c r="M116" s="397"/>
      <c r="AD116" s="249"/>
    </row>
    <row r="117" spans="1:46" ht="12.75" thickBot="1" x14ac:dyDescent="0.3">
      <c r="A117" s="247" t="s">
        <v>203</v>
      </c>
      <c r="B117" s="248">
        <v>1110</v>
      </c>
      <c r="C117" s="248">
        <v>6730</v>
      </c>
      <c r="D117" s="246">
        <v>-0.83499999999999996</v>
      </c>
      <c r="E117" s="248">
        <v>619</v>
      </c>
      <c r="F117" s="248">
        <v>3263</v>
      </c>
      <c r="G117" s="246">
        <v>-0.81</v>
      </c>
      <c r="H117" s="248">
        <v>0</v>
      </c>
      <c r="I117" s="248">
        <v>0</v>
      </c>
      <c r="J117" s="248">
        <v>1729</v>
      </c>
      <c r="K117" s="248">
        <v>9993</v>
      </c>
      <c r="L117" s="246">
        <v>-0.82699999999999996</v>
      </c>
      <c r="M117" s="391"/>
      <c r="AD117" s="249"/>
    </row>
    <row r="118" spans="1:46" ht="12.75" thickBot="1" x14ac:dyDescent="0.3">
      <c r="A118" s="247" t="s">
        <v>204</v>
      </c>
      <c r="B118" s="248">
        <v>5825</v>
      </c>
      <c r="C118" s="248">
        <v>3149</v>
      </c>
      <c r="D118" s="246">
        <v>0.84899999999999998</v>
      </c>
      <c r="E118" s="248">
        <v>1141</v>
      </c>
      <c r="F118" s="248">
        <v>3143</v>
      </c>
      <c r="G118" s="246">
        <v>-0.63700000000000001</v>
      </c>
      <c r="H118" s="248">
        <v>0</v>
      </c>
      <c r="I118" s="248">
        <v>0</v>
      </c>
      <c r="J118" s="248">
        <v>6966</v>
      </c>
      <c r="K118" s="248">
        <v>6292</v>
      </c>
      <c r="L118" s="246">
        <v>0.107</v>
      </c>
      <c r="M118" s="391"/>
      <c r="AD118" s="249"/>
    </row>
    <row r="119" spans="1:46" x14ac:dyDescent="0.25">
      <c r="B119" s="249"/>
      <c r="C119" s="249"/>
      <c r="D119" s="236"/>
      <c r="E119" s="249"/>
      <c r="F119" s="249"/>
      <c r="J119" s="249"/>
      <c r="K119" s="249"/>
    </row>
    <row r="120" spans="1:46" x14ac:dyDescent="0.25">
      <c r="B120" s="249"/>
      <c r="C120" s="249"/>
      <c r="D120" s="236"/>
      <c r="E120" s="249"/>
      <c r="F120" s="249"/>
      <c r="J120" s="249"/>
      <c r="K120" s="249"/>
    </row>
    <row r="121" spans="1:46" ht="12.75" thickBot="1" x14ac:dyDescent="0.3">
      <c r="A121" s="264" t="s">
        <v>174</v>
      </c>
      <c r="B121" s="448" t="s">
        <v>424</v>
      </c>
      <c r="C121" s="448"/>
      <c r="D121" s="448"/>
      <c r="E121" s="448" t="s">
        <v>425</v>
      </c>
      <c r="F121" s="448"/>
      <c r="G121" s="448"/>
      <c r="H121" s="448" t="s">
        <v>426</v>
      </c>
      <c r="I121" s="448"/>
      <c r="J121" s="448" t="s">
        <v>427</v>
      </c>
      <c r="K121" s="448"/>
      <c r="L121" s="448"/>
    </row>
    <row r="122" spans="1:46" ht="12.75" thickBot="1" x14ac:dyDescent="0.25">
      <c r="A122" s="330" t="s">
        <v>0</v>
      </c>
      <c r="B122" s="351" t="s">
        <v>500</v>
      </c>
      <c r="C122" s="351" t="s">
        <v>501</v>
      </c>
      <c r="D122" s="351" t="s">
        <v>3</v>
      </c>
      <c r="E122" s="351" t="s">
        <v>500</v>
      </c>
      <c r="F122" s="351" t="s">
        <v>501</v>
      </c>
      <c r="G122" s="351" t="s">
        <v>3</v>
      </c>
      <c r="H122" s="351" t="s">
        <v>500</v>
      </c>
      <c r="I122" s="351" t="s">
        <v>501</v>
      </c>
      <c r="J122" s="351" t="s">
        <v>500</v>
      </c>
      <c r="K122" s="351" t="s">
        <v>501</v>
      </c>
      <c r="L122" s="351" t="s">
        <v>3</v>
      </c>
    </row>
    <row r="123" spans="1:46" ht="12.75" thickBot="1" x14ac:dyDescent="0.3">
      <c r="A123" s="386" t="s">
        <v>175</v>
      </c>
      <c r="B123" s="387"/>
      <c r="C123" s="387"/>
      <c r="D123" s="387"/>
      <c r="E123" s="388"/>
      <c r="F123" s="388"/>
      <c r="G123" s="389"/>
      <c r="H123" s="389"/>
      <c r="I123" s="389"/>
      <c r="J123" s="389"/>
      <c r="K123" s="389"/>
      <c r="L123" s="389"/>
    </row>
    <row r="124" spans="1:46" ht="12.75" thickBot="1" x14ac:dyDescent="0.3">
      <c r="A124" s="250" t="s">
        <v>176</v>
      </c>
      <c r="B124" s="251">
        <v>64533</v>
      </c>
      <c r="C124" s="251">
        <v>66184</v>
      </c>
      <c r="D124" s="252">
        <v>-2.5000000000000001E-2</v>
      </c>
      <c r="E124" s="251">
        <v>20857</v>
      </c>
      <c r="F124" s="251">
        <v>28323</v>
      </c>
      <c r="G124" s="252">
        <v>-0.26400000000000001</v>
      </c>
      <c r="H124" s="251">
        <v>-5500</v>
      </c>
      <c r="I124" s="251">
        <v>-5072</v>
      </c>
      <c r="J124" s="251">
        <v>79890</v>
      </c>
      <c r="K124" s="251">
        <v>89435</v>
      </c>
      <c r="L124" s="252">
        <v>-0.107</v>
      </c>
      <c r="N124" s="298"/>
      <c r="AQ124" s="249"/>
      <c r="AR124" s="249"/>
      <c r="AS124" s="249"/>
      <c r="AT124" s="249"/>
    </row>
    <row r="125" spans="1:46" ht="12.75" thickBot="1" x14ac:dyDescent="0.3">
      <c r="A125" s="250" t="s">
        <v>177</v>
      </c>
      <c r="B125" s="251">
        <v>-37986</v>
      </c>
      <c r="C125" s="251">
        <v>-34924</v>
      </c>
      <c r="D125" s="252">
        <v>8.7999999999999995E-2</v>
      </c>
      <c r="E125" s="251">
        <v>-11232</v>
      </c>
      <c r="F125" s="251">
        <v>-16828</v>
      </c>
      <c r="G125" s="252">
        <v>-0.33300000000000002</v>
      </c>
      <c r="H125" s="251">
        <v>5500</v>
      </c>
      <c r="I125" s="251">
        <v>5072</v>
      </c>
      <c r="J125" s="251">
        <v>-43718</v>
      </c>
      <c r="K125" s="251">
        <v>-46680</v>
      </c>
      <c r="L125" s="252">
        <v>-6.3E-2</v>
      </c>
      <c r="N125" s="298"/>
      <c r="AQ125" s="249"/>
      <c r="AR125" s="249"/>
      <c r="AS125" s="249"/>
      <c r="AT125" s="249"/>
    </row>
    <row r="126" spans="1:46" ht="12.75" thickBot="1" x14ac:dyDescent="0.3">
      <c r="A126" s="247" t="s">
        <v>178</v>
      </c>
      <c r="B126" s="248">
        <v>26547</v>
      </c>
      <c r="C126" s="248">
        <v>31260</v>
      </c>
      <c r="D126" s="246">
        <v>-0.151</v>
      </c>
      <c r="E126" s="248">
        <v>9625</v>
      </c>
      <c r="F126" s="248">
        <v>11495</v>
      </c>
      <c r="G126" s="246">
        <v>-0.16300000000000001</v>
      </c>
      <c r="H126" s="248">
        <v>0</v>
      </c>
      <c r="I126" s="248">
        <v>0</v>
      </c>
      <c r="J126" s="248">
        <v>36172</v>
      </c>
      <c r="K126" s="248">
        <v>42755</v>
      </c>
      <c r="L126" s="246">
        <v>-0.154</v>
      </c>
      <c r="N126" s="298"/>
      <c r="AQ126" s="249"/>
      <c r="AR126" s="249"/>
      <c r="AS126" s="249"/>
      <c r="AT126" s="249"/>
    </row>
    <row r="127" spans="1:46" ht="12.75" thickBot="1" x14ac:dyDescent="0.3">
      <c r="A127" s="250" t="s">
        <v>179</v>
      </c>
      <c r="B127" s="251">
        <v>-9845</v>
      </c>
      <c r="C127" s="251">
        <v>-8492</v>
      </c>
      <c r="D127" s="252">
        <v>0.159</v>
      </c>
      <c r="E127" s="251">
        <v>-7635</v>
      </c>
      <c r="F127" s="251">
        <v>-3945</v>
      </c>
      <c r="G127" s="252">
        <v>0.93500000000000005</v>
      </c>
      <c r="H127" s="251">
        <v>0</v>
      </c>
      <c r="I127" s="251">
        <v>0</v>
      </c>
      <c r="J127" s="251">
        <v>-17480</v>
      </c>
      <c r="K127" s="251">
        <v>-12437</v>
      </c>
      <c r="L127" s="252">
        <v>0.40500000000000003</v>
      </c>
      <c r="N127" s="298"/>
      <c r="AQ127" s="249"/>
      <c r="AR127" s="249"/>
      <c r="AS127" s="249"/>
      <c r="AT127" s="249"/>
    </row>
    <row r="128" spans="1:46" ht="12.75" thickBot="1" x14ac:dyDescent="0.3">
      <c r="A128" s="250" t="s">
        <v>180</v>
      </c>
      <c r="B128" s="251">
        <v>-6962</v>
      </c>
      <c r="C128" s="251">
        <v>-5634</v>
      </c>
      <c r="D128" s="252">
        <v>0.23599999999999999</v>
      </c>
      <c r="E128" s="251">
        <v>-1783</v>
      </c>
      <c r="F128" s="251">
        <v>-1659</v>
      </c>
      <c r="G128" s="252">
        <v>7.4999999999999997E-2</v>
      </c>
      <c r="H128" s="251">
        <v>0</v>
      </c>
      <c r="I128" s="251">
        <v>0</v>
      </c>
      <c r="J128" s="251">
        <v>-8745</v>
      </c>
      <c r="K128" s="251">
        <v>-7293</v>
      </c>
      <c r="L128" s="252">
        <v>0.19900000000000001</v>
      </c>
      <c r="N128" s="298"/>
      <c r="AQ128" s="249"/>
      <c r="AR128" s="249"/>
      <c r="AS128" s="249"/>
      <c r="AT128" s="249"/>
    </row>
    <row r="129" spans="1:46" ht="12.75" thickBot="1" x14ac:dyDescent="0.3">
      <c r="A129" s="244" t="s">
        <v>181</v>
      </c>
      <c r="B129" s="256">
        <v>-8255</v>
      </c>
      <c r="C129" s="256">
        <v>-6593</v>
      </c>
      <c r="D129" s="257">
        <v>0.252</v>
      </c>
      <c r="E129" s="256">
        <v>-1783</v>
      </c>
      <c r="F129" s="256">
        <v>-1659</v>
      </c>
      <c r="G129" s="257">
        <v>7.4999999999999997E-2</v>
      </c>
      <c r="H129" s="256">
        <v>0</v>
      </c>
      <c r="I129" s="256">
        <v>0</v>
      </c>
      <c r="J129" s="256">
        <v>-10038</v>
      </c>
      <c r="K129" s="256">
        <v>-8252</v>
      </c>
      <c r="L129" s="257">
        <v>0.216</v>
      </c>
      <c r="N129" s="298"/>
      <c r="AQ129" s="249"/>
      <c r="AR129" s="249"/>
      <c r="AS129" s="249"/>
      <c r="AT129" s="249"/>
    </row>
    <row r="130" spans="1:46" ht="12.75" thickBot="1" x14ac:dyDescent="0.3">
      <c r="A130" s="250" t="s">
        <v>182</v>
      </c>
      <c r="B130" s="251">
        <v>-1429</v>
      </c>
      <c r="C130" s="251">
        <v>-565</v>
      </c>
      <c r="D130" s="252" t="s">
        <v>4</v>
      </c>
      <c r="E130" s="251">
        <v>-160</v>
      </c>
      <c r="F130" s="251">
        <v>-75</v>
      </c>
      <c r="G130" s="252" t="s">
        <v>4</v>
      </c>
      <c r="H130" s="251">
        <v>0</v>
      </c>
      <c r="I130" s="251">
        <v>0</v>
      </c>
      <c r="J130" s="251">
        <v>-1589</v>
      </c>
      <c r="K130" s="251">
        <v>-640</v>
      </c>
      <c r="L130" s="252" t="s">
        <v>4</v>
      </c>
      <c r="N130" s="298"/>
      <c r="AQ130" s="249"/>
      <c r="AR130" s="249"/>
      <c r="AS130" s="249"/>
      <c r="AT130" s="249"/>
    </row>
    <row r="131" spans="1:46" ht="12.75" thickBot="1" x14ac:dyDescent="0.3">
      <c r="A131" s="247" t="s">
        <v>183</v>
      </c>
      <c r="B131" s="248">
        <v>8311</v>
      </c>
      <c r="C131" s="248">
        <v>16569</v>
      </c>
      <c r="D131" s="246">
        <v>-0.498</v>
      </c>
      <c r="E131" s="248">
        <v>47</v>
      </c>
      <c r="F131" s="248">
        <v>5816</v>
      </c>
      <c r="G131" s="246">
        <v>-0.99199999999999999</v>
      </c>
      <c r="H131" s="248">
        <v>0</v>
      </c>
      <c r="I131" s="248">
        <v>0</v>
      </c>
      <c r="J131" s="248">
        <v>8358</v>
      </c>
      <c r="K131" s="248">
        <v>22385</v>
      </c>
      <c r="L131" s="246">
        <v>-0.627</v>
      </c>
      <c r="N131" s="298"/>
      <c r="AQ131" s="249"/>
      <c r="AR131" s="249"/>
      <c r="AS131" s="249"/>
      <c r="AT131" s="249"/>
    </row>
    <row r="132" spans="1:46" ht="12.75" thickBot="1" x14ac:dyDescent="0.3">
      <c r="A132" s="250" t="s">
        <v>184</v>
      </c>
      <c r="B132" s="251">
        <v>-20</v>
      </c>
      <c r="C132" s="251">
        <v>-3</v>
      </c>
      <c r="D132" s="252" t="s">
        <v>4</v>
      </c>
      <c r="E132" s="251">
        <v>0</v>
      </c>
      <c r="F132" s="251">
        <v>0</v>
      </c>
      <c r="G132" s="252" t="s">
        <v>4</v>
      </c>
      <c r="H132" s="251">
        <v>0</v>
      </c>
      <c r="I132" s="251">
        <v>0</v>
      </c>
      <c r="J132" s="251">
        <v>-20</v>
      </c>
      <c r="K132" s="251">
        <v>-3</v>
      </c>
      <c r="L132" s="252" t="s">
        <v>4</v>
      </c>
      <c r="N132" s="298"/>
      <c r="AQ132" s="249"/>
      <c r="AR132" s="249"/>
      <c r="AS132" s="249"/>
      <c r="AT132" s="249"/>
    </row>
    <row r="133" spans="1:46" ht="12.75" thickBot="1" x14ac:dyDescent="0.3">
      <c r="A133" s="247" t="s">
        <v>185</v>
      </c>
      <c r="B133" s="248">
        <v>8291</v>
      </c>
      <c r="C133" s="248">
        <v>16566</v>
      </c>
      <c r="D133" s="246">
        <v>-0.5</v>
      </c>
      <c r="E133" s="248">
        <v>47</v>
      </c>
      <c r="F133" s="248">
        <v>5816</v>
      </c>
      <c r="G133" s="246">
        <v>-0.99199999999999999</v>
      </c>
      <c r="H133" s="248">
        <v>0</v>
      </c>
      <c r="I133" s="248">
        <v>0</v>
      </c>
      <c r="J133" s="248">
        <v>8338</v>
      </c>
      <c r="K133" s="248">
        <v>22382</v>
      </c>
      <c r="L133" s="246">
        <v>-0.627</v>
      </c>
      <c r="N133" s="298"/>
      <c r="AQ133" s="249"/>
      <c r="AR133" s="249"/>
      <c r="AS133" s="249"/>
      <c r="AT133" s="249"/>
    </row>
    <row r="134" spans="1:46" ht="12.75" thickBot="1" x14ac:dyDescent="0.3">
      <c r="A134" s="247" t="s">
        <v>186</v>
      </c>
      <c r="B134" s="248">
        <v>6998</v>
      </c>
      <c r="C134" s="248">
        <v>15607</v>
      </c>
      <c r="D134" s="246">
        <v>-0.55200000000000005</v>
      </c>
      <c r="E134" s="248">
        <v>47</v>
      </c>
      <c r="F134" s="248">
        <v>5816</v>
      </c>
      <c r="G134" s="246">
        <v>-0.99199999999999999</v>
      </c>
      <c r="H134" s="248">
        <v>0</v>
      </c>
      <c r="I134" s="248">
        <v>0</v>
      </c>
      <c r="J134" s="248">
        <v>7045</v>
      </c>
      <c r="K134" s="248">
        <v>21423</v>
      </c>
      <c r="L134" s="246">
        <v>-0.67100000000000004</v>
      </c>
      <c r="N134" s="298"/>
      <c r="AQ134" s="249"/>
      <c r="AR134" s="249"/>
      <c r="AS134" s="249"/>
      <c r="AT134" s="249"/>
    </row>
    <row r="135" spans="1:46" ht="12.75" thickBot="1" x14ac:dyDescent="0.3">
      <c r="A135" s="250"/>
      <c r="B135" s="251"/>
      <c r="C135" s="251"/>
      <c r="D135" s="252"/>
      <c r="E135" s="251"/>
      <c r="F135" s="251"/>
      <c r="G135" s="252"/>
      <c r="H135" s="251"/>
      <c r="I135" s="251"/>
      <c r="J135" s="251"/>
      <c r="K135" s="251"/>
      <c r="L135" s="252"/>
    </row>
    <row r="136" spans="1:46" ht="12.75" thickBot="1" x14ac:dyDescent="0.3">
      <c r="A136" s="247" t="s">
        <v>187</v>
      </c>
      <c r="B136" s="251"/>
      <c r="C136" s="251"/>
      <c r="D136" s="252"/>
      <c r="E136" s="251"/>
      <c r="F136" s="251"/>
      <c r="G136" s="252"/>
      <c r="H136" s="251"/>
      <c r="I136" s="251"/>
      <c r="J136" s="251"/>
      <c r="K136" s="251"/>
      <c r="L136" s="252"/>
    </row>
    <row r="137" spans="1:46" ht="12.75" thickBot="1" x14ac:dyDescent="0.3">
      <c r="A137" s="250" t="s">
        <v>188</v>
      </c>
      <c r="B137" s="251">
        <v>-8492</v>
      </c>
      <c r="C137" s="251">
        <v>-8048</v>
      </c>
      <c r="D137" s="252">
        <v>5.5E-2</v>
      </c>
      <c r="E137" s="251">
        <v>-775</v>
      </c>
      <c r="F137" s="251">
        <v>-1268</v>
      </c>
      <c r="G137" s="252">
        <v>-0.38900000000000001</v>
      </c>
      <c r="H137" s="251">
        <v>0</v>
      </c>
      <c r="I137" s="251">
        <v>0</v>
      </c>
      <c r="J137" s="251">
        <v>-9267</v>
      </c>
      <c r="K137" s="251">
        <v>-9316</v>
      </c>
      <c r="L137" s="252">
        <v>-5.0000000000000001E-3</v>
      </c>
      <c r="N137" s="298"/>
      <c r="AQ137" s="249"/>
      <c r="AR137" s="249"/>
      <c r="AS137" s="249"/>
      <c r="AT137" s="249"/>
    </row>
    <row r="138" spans="1:46" ht="12.75" thickBot="1" x14ac:dyDescent="0.3">
      <c r="A138" s="250" t="s">
        <v>190</v>
      </c>
      <c r="B138" s="251">
        <v>502</v>
      </c>
      <c r="C138" s="251">
        <v>565</v>
      </c>
      <c r="D138" s="252">
        <v>-0.112</v>
      </c>
      <c r="E138" s="251">
        <v>62</v>
      </c>
      <c r="F138" s="251">
        <v>106</v>
      </c>
      <c r="G138" s="252">
        <v>-0.41499999999999998</v>
      </c>
      <c r="H138" s="251">
        <v>0</v>
      </c>
      <c r="I138" s="251">
        <v>0</v>
      </c>
      <c r="J138" s="251">
        <v>564</v>
      </c>
      <c r="K138" s="251">
        <v>671</v>
      </c>
      <c r="L138" s="252">
        <v>-0.159</v>
      </c>
      <c r="N138" s="298"/>
      <c r="AQ138" s="249"/>
      <c r="AR138" s="249"/>
      <c r="AS138" s="249"/>
      <c r="AT138" s="249"/>
    </row>
    <row r="139" spans="1:46" ht="12.75" thickBot="1" x14ac:dyDescent="0.3">
      <c r="A139" s="250" t="s">
        <v>349</v>
      </c>
      <c r="B139" s="251">
        <v>-646</v>
      </c>
      <c r="C139" s="251">
        <v>-979</v>
      </c>
      <c r="D139" s="252">
        <v>-0.34</v>
      </c>
      <c r="E139" s="251">
        <v>0</v>
      </c>
      <c r="F139" s="251">
        <v>-1506</v>
      </c>
      <c r="G139" s="252" t="s">
        <v>4</v>
      </c>
      <c r="H139" s="251">
        <v>0</v>
      </c>
      <c r="I139" s="251">
        <v>0</v>
      </c>
      <c r="J139" s="251">
        <v>-646</v>
      </c>
      <c r="K139" s="251">
        <v>-2485</v>
      </c>
      <c r="L139" s="252">
        <v>-0.74</v>
      </c>
      <c r="N139" s="298"/>
      <c r="AQ139" s="249"/>
      <c r="AR139" s="249"/>
      <c r="AS139" s="249"/>
      <c r="AT139" s="249"/>
    </row>
    <row r="140" spans="1:46" ht="12.75" thickBot="1" x14ac:dyDescent="0.3">
      <c r="A140" s="247" t="s">
        <v>192</v>
      </c>
      <c r="B140" s="248">
        <v>-8636</v>
      </c>
      <c r="C140" s="248">
        <v>-8462</v>
      </c>
      <c r="D140" s="246">
        <v>2.1000000000000001E-2</v>
      </c>
      <c r="E140" s="248">
        <v>-713</v>
      </c>
      <c r="F140" s="248">
        <v>-2668</v>
      </c>
      <c r="G140" s="246">
        <v>-0.73299999999999998</v>
      </c>
      <c r="H140" s="248">
        <v>0</v>
      </c>
      <c r="I140" s="248">
        <v>0</v>
      </c>
      <c r="J140" s="248">
        <v>-9349</v>
      </c>
      <c r="K140" s="248">
        <v>-11130</v>
      </c>
      <c r="L140" s="246">
        <v>-0.16</v>
      </c>
      <c r="N140" s="298"/>
      <c r="AQ140" s="249"/>
      <c r="AR140" s="249"/>
      <c r="AS140" s="249"/>
      <c r="AT140" s="249"/>
    </row>
    <row r="141" spans="1:46" ht="12.75" thickBot="1" x14ac:dyDescent="0.3">
      <c r="A141" s="247"/>
      <c r="B141" s="248"/>
      <c r="C141" s="248"/>
      <c r="D141" s="246"/>
      <c r="E141" s="248"/>
      <c r="F141" s="248"/>
      <c r="G141" s="246"/>
      <c r="H141" s="248"/>
      <c r="I141" s="248"/>
      <c r="J141" s="248"/>
      <c r="K141" s="248"/>
      <c r="L141" s="246"/>
    </row>
    <row r="142" spans="1:46" ht="12.75" thickBot="1" x14ac:dyDescent="0.3">
      <c r="A142" s="247" t="s">
        <v>193</v>
      </c>
      <c r="B142" s="248"/>
      <c r="C142" s="248"/>
      <c r="D142" s="246"/>
      <c r="E142" s="248"/>
      <c r="F142" s="248"/>
      <c r="G142" s="246"/>
      <c r="H142" s="248"/>
      <c r="I142" s="248"/>
      <c r="J142" s="248"/>
      <c r="K142" s="248"/>
      <c r="L142" s="246"/>
    </row>
    <row r="143" spans="1:46" ht="12.75" thickBot="1" x14ac:dyDescent="0.3">
      <c r="A143" s="250" t="s">
        <v>194</v>
      </c>
      <c r="B143" s="251">
        <v>0</v>
      </c>
      <c r="C143" s="251">
        <v>-275</v>
      </c>
      <c r="D143" s="252" t="s">
        <v>4</v>
      </c>
      <c r="E143" s="251">
        <v>0</v>
      </c>
      <c r="F143" s="251">
        <v>0</v>
      </c>
      <c r="G143" s="252" t="s">
        <v>4</v>
      </c>
      <c r="H143" s="251">
        <v>0</v>
      </c>
      <c r="I143" s="251">
        <v>0</v>
      </c>
      <c r="J143" s="251">
        <v>0</v>
      </c>
      <c r="K143" s="251">
        <v>-275</v>
      </c>
      <c r="L143" s="252" t="s">
        <v>4</v>
      </c>
      <c r="N143" s="391"/>
      <c r="AQ143" s="249"/>
      <c r="AR143" s="249"/>
      <c r="AS143" s="249"/>
      <c r="AT143" s="249"/>
    </row>
    <row r="144" spans="1:46" ht="12.75" thickBot="1" x14ac:dyDescent="0.3">
      <c r="A144" s="250" t="s">
        <v>195</v>
      </c>
      <c r="B144" s="251">
        <v>-578</v>
      </c>
      <c r="C144" s="251">
        <v>-457</v>
      </c>
      <c r="D144" s="252">
        <v>0.26500000000000001</v>
      </c>
      <c r="E144" s="251">
        <v>0</v>
      </c>
      <c r="F144" s="251">
        <v>0</v>
      </c>
      <c r="G144" s="252" t="s">
        <v>4</v>
      </c>
      <c r="H144" s="251">
        <v>0</v>
      </c>
      <c r="I144" s="251">
        <v>0</v>
      </c>
      <c r="J144" s="251">
        <v>-578</v>
      </c>
      <c r="K144" s="251">
        <v>-457</v>
      </c>
      <c r="L144" s="252">
        <v>0.26500000000000001</v>
      </c>
      <c r="N144" s="298"/>
      <c r="AQ144" s="249"/>
      <c r="AR144" s="249"/>
      <c r="AS144" s="249"/>
      <c r="AT144" s="249"/>
    </row>
    <row r="145" spans="1:46" ht="12.75" thickBot="1" x14ac:dyDescent="0.3">
      <c r="A145" s="250" t="s">
        <v>196</v>
      </c>
      <c r="B145" s="251">
        <v>-715</v>
      </c>
      <c r="C145" s="251">
        <v>-502</v>
      </c>
      <c r="D145" s="252">
        <v>0.42399999999999999</v>
      </c>
      <c r="E145" s="251">
        <v>0</v>
      </c>
      <c r="F145" s="251">
        <v>0</v>
      </c>
      <c r="G145" s="252" t="s">
        <v>4</v>
      </c>
      <c r="H145" s="251">
        <v>0</v>
      </c>
      <c r="I145" s="251">
        <v>0</v>
      </c>
      <c r="J145" s="251">
        <v>-715</v>
      </c>
      <c r="K145" s="251">
        <v>-502</v>
      </c>
      <c r="L145" s="252">
        <v>0.42399999999999999</v>
      </c>
      <c r="N145" s="298"/>
      <c r="AQ145" s="249"/>
      <c r="AR145" s="249"/>
      <c r="AS145" s="249"/>
      <c r="AT145" s="249"/>
    </row>
    <row r="146" spans="1:46" ht="12.75" thickBot="1" x14ac:dyDescent="0.3">
      <c r="A146" s="250" t="s">
        <v>197</v>
      </c>
      <c r="B146" s="251">
        <v>10053</v>
      </c>
      <c r="C146" s="251">
        <v>-414</v>
      </c>
      <c r="D146" s="252" t="s">
        <v>4</v>
      </c>
      <c r="E146" s="251">
        <v>-917</v>
      </c>
      <c r="F146" s="251">
        <v>-3116</v>
      </c>
      <c r="G146" s="252">
        <v>-0.70599999999999996</v>
      </c>
      <c r="H146" s="251">
        <v>0</v>
      </c>
      <c r="I146" s="251">
        <v>0</v>
      </c>
      <c r="J146" s="251">
        <v>9136</v>
      </c>
      <c r="K146" s="251">
        <v>-3530</v>
      </c>
      <c r="L146" s="252" t="s">
        <v>4</v>
      </c>
      <c r="N146" s="391"/>
      <c r="AQ146" s="249"/>
      <c r="AR146" s="249"/>
      <c r="AS146" s="249"/>
      <c r="AT146" s="249"/>
    </row>
    <row r="147" spans="1:46" ht="12.75" thickBot="1" x14ac:dyDescent="0.3">
      <c r="A147" s="250" t="s">
        <v>198</v>
      </c>
      <c r="B147" s="251">
        <v>-5724</v>
      </c>
      <c r="C147" s="251">
        <v>-5737</v>
      </c>
      <c r="D147" s="252">
        <v>-2E-3</v>
      </c>
      <c r="E147" s="251">
        <v>-419</v>
      </c>
      <c r="F147" s="251">
        <v>-778</v>
      </c>
      <c r="G147" s="252">
        <v>-0.46100000000000002</v>
      </c>
      <c r="H147" s="251">
        <v>0</v>
      </c>
      <c r="I147" s="251">
        <v>0</v>
      </c>
      <c r="J147" s="251">
        <v>-6143</v>
      </c>
      <c r="K147" s="251">
        <v>-6515</v>
      </c>
      <c r="L147" s="252">
        <v>-5.7000000000000002E-2</v>
      </c>
      <c r="N147" s="298"/>
      <c r="AQ147" s="249"/>
      <c r="AR147" s="249"/>
      <c r="AS147" s="249"/>
      <c r="AT147" s="249"/>
    </row>
    <row r="148" spans="1:46" ht="12.75" thickBot="1" x14ac:dyDescent="0.3">
      <c r="A148" s="247" t="s">
        <v>199</v>
      </c>
      <c r="B148" s="248">
        <v>3036</v>
      </c>
      <c r="C148" s="248">
        <v>-7385</v>
      </c>
      <c r="D148" s="246" t="s">
        <v>4</v>
      </c>
      <c r="E148" s="248">
        <v>-1336</v>
      </c>
      <c r="F148" s="248">
        <v>-3894</v>
      </c>
      <c r="G148" s="246">
        <v>-0.65700000000000003</v>
      </c>
      <c r="H148" s="248">
        <v>0</v>
      </c>
      <c r="I148" s="248">
        <v>0</v>
      </c>
      <c r="J148" s="248">
        <v>1700</v>
      </c>
      <c r="K148" s="248">
        <v>-11279</v>
      </c>
      <c r="L148" s="246" t="s">
        <v>4</v>
      </c>
      <c r="N148" s="298"/>
      <c r="AQ148" s="249"/>
      <c r="AR148" s="249"/>
      <c r="AS148" s="249"/>
      <c r="AT148" s="249"/>
    </row>
    <row r="149" spans="1:46" ht="12.75" thickBot="1" x14ac:dyDescent="0.3">
      <c r="A149" s="247" t="s">
        <v>200</v>
      </c>
      <c r="B149" s="248">
        <v>4329</v>
      </c>
      <c r="C149" s="248">
        <v>-6426</v>
      </c>
      <c r="D149" s="246" t="s">
        <v>4</v>
      </c>
      <c r="E149" s="248">
        <v>-1336</v>
      </c>
      <c r="F149" s="248">
        <v>-3894</v>
      </c>
      <c r="G149" s="246">
        <v>-0.65700000000000003</v>
      </c>
      <c r="H149" s="248">
        <v>0</v>
      </c>
      <c r="I149" s="248">
        <v>0</v>
      </c>
      <c r="J149" s="248">
        <v>2993</v>
      </c>
      <c r="K149" s="248">
        <v>-10320</v>
      </c>
      <c r="L149" s="246" t="s">
        <v>4</v>
      </c>
      <c r="N149" s="298"/>
      <c r="AQ149" s="249"/>
      <c r="AR149" s="249"/>
      <c r="AS149" s="249"/>
      <c r="AT149" s="249"/>
    </row>
    <row r="150" spans="1:46" ht="12.75" thickBot="1" x14ac:dyDescent="0.3">
      <c r="A150" s="250"/>
      <c r="B150" s="251"/>
      <c r="C150" s="251"/>
      <c r="D150" s="252"/>
      <c r="E150" s="251"/>
      <c r="F150" s="251"/>
      <c r="G150" s="252"/>
      <c r="H150" s="251"/>
      <c r="I150" s="251"/>
      <c r="J150" s="251"/>
      <c r="K150" s="251"/>
      <c r="L150" s="252"/>
    </row>
    <row r="151" spans="1:46" ht="12.75" thickBot="1" x14ac:dyDescent="0.3">
      <c r="A151" s="250" t="s">
        <v>201</v>
      </c>
      <c r="B151" s="251">
        <v>-15</v>
      </c>
      <c r="C151" s="251">
        <v>-16</v>
      </c>
      <c r="D151" s="252">
        <v>-6.3E-2</v>
      </c>
      <c r="E151" s="251">
        <v>0</v>
      </c>
      <c r="F151" s="251">
        <v>-7</v>
      </c>
      <c r="G151" s="252" t="s">
        <v>4</v>
      </c>
      <c r="H151" s="251">
        <v>0</v>
      </c>
      <c r="I151" s="251">
        <v>0</v>
      </c>
      <c r="J151" s="251">
        <v>-15</v>
      </c>
      <c r="K151" s="251">
        <v>-23</v>
      </c>
      <c r="L151" s="252">
        <v>-0.375</v>
      </c>
      <c r="N151" s="391"/>
      <c r="AQ151" s="249"/>
      <c r="AR151" s="249"/>
      <c r="AS151" s="249"/>
      <c r="AT151" s="249"/>
    </row>
    <row r="152" spans="1:46" ht="12.75" thickBot="1" x14ac:dyDescent="0.3">
      <c r="A152" s="247" t="s">
        <v>202</v>
      </c>
      <c r="B152" s="248">
        <v>2676</v>
      </c>
      <c r="C152" s="248">
        <v>703</v>
      </c>
      <c r="D152" s="265" t="s">
        <v>4</v>
      </c>
      <c r="E152" s="248">
        <v>-2002</v>
      </c>
      <c r="F152" s="248">
        <v>-753</v>
      </c>
      <c r="G152" s="265" t="s">
        <v>4</v>
      </c>
      <c r="H152" s="248">
        <v>0</v>
      </c>
      <c r="I152" s="248">
        <v>0</v>
      </c>
      <c r="J152" s="248">
        <v>674</v>
      </c>
      <c r="K152" s="248">
        <v>-50</v>
      </c>
      <c r="L152" s="265" t="s">
        <v>4</v>
      </c>
      <c r="N152" s="391"/>
      <c r="AQ152" s="249"/>
      <c r="AR152" s="249"/>
      <c r="AS152" s="249"/>
      <c r="AT152" s="249"/>
    </row>
    <row r="153" spans="1:46" ht="12.75" thickBot="1" x14ac:dyDescent="0.3">
      <c r="A153" s="247" t="s">
        <v>203</v>
      </c>
      <c r="B153" s="248">
        <v>3149</v>
      </c>
      <c r="C153" s="248">
        <v>2446</v>
      </c>
      <c r="D153" s="246">
        <v>0.28699999999999998</v>
      </c>
      <c r="E153" s="248">
        <v>3143</v>
      </c>
      <c r="F153" s="248">
        <v>3896</v>
      </c>
      <c r="G153" s="246">
        <v>-0.193</v>
      </c>
      <c r="H153" s="248">
        <v>0</v>
      </c>
      <c r="I153" s="248">
        <v>0</v>
      </c>
      <c r="J153" s="248">
        <v>6292</v>
      </c>
      <c r="K153" s="248">
        <v>6342</v>
      </c>
      <c r="L153" s="246">
        <v>-8.0000000000000002E-3</v>
      </c>
      <c r="N153" s="298"/>
    </row>
    <row r="154" spans="1:46" ht="12.75" thickBot="1" x14ac:dyDescent="0.3">
      <c r="A154" s="247" t="s">
        <v>204</v>
      </c>
      <c r="B154" s="248">
        <v>5825</v>
      </c>
      <c r="C154" s="248">
        <v>3149</v>
      </c>
      <c r="D154" s="246">
        <v>0.84899999999999998</v>
      </c>
      <c r="E154" s="248">
        <v>1141</v>
      </c>
      <c r="F154" s="248">
        <v>3143</v>
      </c>
      <c r="G154" s="246">
        <v>-0.63700000000000001</v>
      </c>
      <c r="H154" s="248">
        <v>0</v>
      </c>
      <c r="I154" s="248">
        <v>0</v>
      </c>
      <c r="J154" s="248">
        <v>6966</v>
      </c>
      <c r="K154" s="248">
        <v>6292</v>
      </c>
      <c r="L154" s="246">
        <v>0.107</v>
      </c>
      <c r="N154" s="298"/>
    </row>
    <row r="155" spans="1:46" x14ac:dyDescent="0.25">
      <c r="B155" s="249"/>
      <c r="C155" s="249"/>
      <c r="D155" s="236"/>
      <c r="E155" s="249"/>
      <c r="F155" s="249"/>
      <c r="J155" s="249"/>
      <c r="K155" s="249"/>
    </row>
    <row r="156" spans="1:46" x14ac:dyDescent="0.25">
      <c r="B156" s="249"/>
      <c r="C156" s="249"/>
      <c r="D156" s="236"/>
      <c r="E156" s="249"/>
      <c r="F156" s="249"/>
      <c r="J156" s="249"/>
      <c r="K156" s="249"/>
    </row>
    <row r="157" spans="1:46" ht="15" customHeight="1" thickBot="1" x14ac:dyDescent="0.3">
      <c r="A157" s="243" t="s">
        <v>205</v>
      </c>
      <c r="B157" s="448" t="s">
        <v>424</v>
      </c>
      <c r="C157" s="448"/>
      <c r="D157" s="448"/>
      <c r="E157" s="448"/>
      <c r="F157" s="448"/>
      <c r="G157" s="448" t="s">
        <v>425</v>
      </c>
      <c r="H157" s="448"/>
      <c r="I157" s="448"/>
      <c r="J157" s="448"/>
      <c r="K157" s="448"/>
      <c r="L157" s="448" t="s">
        <v>426</v>
      </c>
      <c r="M157" s="448"/>
      <c r="N157" s="448"/>
      <c r="O157" s="449" t="s">
        <v>427</v>
      </c>
      <c r="P157" s="449"/>
      <c r="Q157" s="449"/>
      <c r="R157" s="449"/>
      <c r="S157" s="449"/>
    </row>
    <row r="158" spans="1:46" ht="12.75" thickBot="1" x14ac:dyDescent="0.25">
      <c r="A158" s="330" t="s">
        <v>0</v>
      </c>
      <c r="B158" s="245" t="s">
        <v>497</v>
      </c>
      <c r="C158" s="267" t="s">
        <v>138</v>
      </c>
      <c r="D158" s="267" t="s">
        <v>3</v>
      </c>
      <c r="E158" s="267" t="s">
        <v>98</v>
      </c>
      <c r="F158" s="267" t="s">
        <v>3</v>
      </c>
      <c r="G158" s="245" t="s">
        <v>497</v>
      </c>
      <c r="H158" s="245" t="s">
        <v>138</v>
      </c>
      <c r="I158" s="267" t="s">
        <v>3</v>
      </c>
      <c r="J158" s="267" t="s">
        <v>98</v>
      </c>
      <c r="K158" s="267" t="s">
        <v>3</v>
      </c>
      <c r="L158" s="245" t="s">
        <v>497</v>
      </c>
      <c r="M158" s="245" t="s">
        <v>138</v>
      </c>
      <c r="N158" s="267" t="s">
        <v>98</v>
      </c>
      <c r="O158" s="245" t="s">
        <v>497</v>
      </c>
      <c r="P158" s="245" t="s">
        <v>138</v>
      </c>
      <c r="Q158" s="267" t="s">
        <v>3</v>
      </c>
      <c r="R158" s="267" t="s">
        <v>98</v>
      </c>
      <c r="S158" s="267" t="s">
        <v>3</v>
      </c>
    </row>
    <row r="159" spans="1:46" s="235" customFormat="1" ht="12.75" thickBot="1" x14ac:dyDescent="0.3">
      <c r="A159" s="250" t="s">
        <v>206</v>
      </c>
      <c r="B159" s="251">
        <v>5825</v>
      </c>
      <c r="C159" s="251">
        <v>1110</v>
      </c>
      <c r="D159" s="262" t="s">
        <v>4</v>
      </c>
      <c r="E159" s="251">
        <v>3149</v>
      </c>
      <c r="F159" s="262">
        <v>0.85</v>
      </c>
      <c r="G159" s="251">
        <v>1141</v>
      </c>
      <c r="H159" s="251">
        <v>619</v>
      </c>
      <c r="I159" s="262">
        <v>0.84299999999999997</v>
      </c>
      <c r="J159" s="251">
        <v>3143</v>
      </c>
      <c r="K159" s="262">
        <v>-0.63700000000000001</v>
      </c>
      <c r="L159" s="251">
        <v>0</v>
      </c>
      <c r="M159" s="251">
        <v>0</v>
      </c>
      <c r="N159" s="251">
        <v>0</v>
      </c>
      <c r="O159" s="251">
        <v>6966</v>
      </c>
      <c r="P159" s="251">
        <v>1729</v>
      </c>
      <c r="Q159" s="262" t="s">
        <v>4</v>
      </c>
      <c r="R159" s="251">
        <v>6292</v>
      </c>
      <c r="S159" s="262">
        <v>0.107</v>
      </c>
      <c r="U159" s="391"/>
      <c r="V159" s="236"/>
      <c r="W159" s="236"/>
      <c r="X159" s="236"/>
      <c r="Y159" s="402"/>
      <c r="Z159" s="402"/>
      <c r="AA159" s="391"/>
      <c r="AB159" s="402"/>
      <c r="AC159" s="391"/>
      <c r="AD159" s="391"/>
      <c r="AE159" s="402"/>
      <c r="AF159" s="391"/>
      <c r="AJ159" s="236"/>
      <c r="AK159" s="236"/>
      <c r="AL159" s="236"/>
    </row>
    <row r="160" spans="1:46" s="235" customFormat="1" ht="12.75" thickBot="1" x14ac:dyDescent="0.3">
      <c r="A160" s="250" t="s">
        <v>351</v>
      </c>
      <c r="B160" s="251">
        <v>11495</v>
      </c>
      <c r="C160" s="251">
        <v>14485</v>
      </c>
      <c r="D160" s="262">
        <v>-0.20599999999999999</v>
      </c>
      <c r="E160" s="251">
        <v>11803</v>
      </c>
      <c r="F160" s="262">
        <v>-2.5999999999999999E-2</v>
      </c>
      <c r="G160" s="251">
        <v>5079</v>
      </c>
      <c r="H160" s="251">
        <v>5800</v>
      </c>
      <c r="I160" s="262">
        <v>-0.124</v>
      </c>
      <c r="J160" s="251">
        <v>7640</v>
      </c>
      <c r="K160" s="262">
        <v>-0.33500000000000002</v>
      </c>
      <c r="L160" s="251">
        <v>-1502</v>
      </c>
      <c r="M160" s="251">
        <v>-2028</v>
      </c>
      <c r="N160" s="251">
        <v>-1640</v>
      </c>
      <c r="O160" s="251">
        <v>15072</v>
      </c>
      <c r="P160" s="251">
        <v>18257</v>
      </c>
      <c r="Q160" s="262">
        <v>-0.17399999999999999</v>
      </c>
      <c r="R160" s="251">
        <v>17803</v>
      </c>
      <c r="S160" s="262">
        <v>-0.153</v>
      </c>
      <c r="U160" s="391"/>
      <c r="V160" s="236"/>
      <c r="W160" s="236"/>
      <c r="X160" s="236"/>
      <c r="Y160" s="402"/>
      <c r="Z160" s="402"/>
      <c r="AA160" s="391"/>
      <c r="AB160" s="402"/>
      <c r="AC160" s="391"/>
      <c r="AD160" s="391"/>
      <c r="AE160" s="402"/>
      <c r="AF160" s="391"/>
      <c r="AJ160" s="236"/>
      <c r="AK160" s="236"/>
      <c r="AL160" s="236"/>
    </row>
    <row r="161" spans="1:38" s="235" customFormat="1" ht="12.75" thickBot="1" x14ac:dyDescent="0.3">
      <c r="A161" s="250" t="s">
        <v>209</v>
      </c>
      <c r="B161" s="251">
        <v>102904</v>
      </c>
      <c r="C161" s="251">
        <v>103220</v>
      </c>
      <c r="D161" s="262">
        <v>-3.0000000000000001E-3</v>
      </c>
      <c r="E161" s="251">
        <v>100472</v>
      </c>
      <c r="F161" s="262">
        <v>2.4E-2</v>
      </c>
      <c r="G161" s="251">
        <v>16049</v>
      </c>
      <c r="H161" s="251">
        <v>16157</v>
      </c>
      <c r="I161" s="262">
        <v>-7.0000000000000001E-3</v>
      </c>
      <c r="J161" s="251">
        <v>16409</v>
      </c>
      <c r="K161" s="262">
        <v>-2.1999999999999999E-2</v>
      </c>
      <c r="L161" s="251">
        <v>0</v>
      </c>
      <c r="M161" s="251">
        <v>0</v>
      </c>
      <c r="N161" s="251">
        <v>0</v>
      </c>
      <c r="O161" s="251">
        <v>118953</v>
      </c>
      <c r="P161" s="251">
        <v>119377</v>
      </c>
      <c r="Q161" s="262">
        <v>-4.0000000000000001E-3</v>
      </c>
      <c r="R161" s="251">
        <v>116881</v>
      </c>
      <c r="S161" s="262">
        <v>1.7999999999999999E-2</v>
      </c>
      <c r="U161" s="391"/>
      <c r="V161" s="236"/>
      <c r="W161" s="236"/>
      <c r="X161" s="236"/>
      <c r="Y161" s="402"/>
      <c r="Z161" s="402"/>
      <c r="AA161" s="391"/>
      <c r="AB161" s="402"/>
      <c r="AC161" s="391"/>
      <c r="AD161" s="391"/>
      <c r="AE161" s="402"/>
      <c r="AF161" s="391"/>
      <c r="AJ161" s="236"/>
      <c r="AK161" s="236"/>
      <c r="AL161" s="236"/>
    </row>
    <row r="162" spans="1:38" s="235" customFormat="1" ht="12.75" thickBot="1" x14ac:dyDescent="0.3">
      <c r="A162" s="250" t="s">
        <v>210</v>
      </c>
      <c r="B162" s="251">
        <v>12593</v>
      </c>
      <c r="C162" s="251">
        <v>13176</v>
      </c>
      <c r="D162" s="262">
        <v>-4.3999999999999997E-2</v>
      </c>
      <c r="E162" s="251">
        <v>5457</v>
      </c>
      <c r="F162" s="262" t="s">
        <v>4</v>
      </c>
      <c r="G162" s="251">
        <v>0</v>
      </c>
      <c r="H162" s="251">
        <v>0</v>
      </c>
      <c r="I162" s="262" t="s">
        <v>4</v>
      </c>
      <c r="J162" s="251">
        <v>0</v>
      </c>
      <c r="K162" s="262" t="s">
        <v>4</v>
      </c>
      <c r="L162" s="251">
        <v>0</v>
      </c>
      <c r="M162" s="251">
        <v>0</v>
      </c>
      <c r="N162" s="251">
        <v>0</v>
      </c>
      <c r="O162" s="251">
        <v>12593</v>
      </c>
      <c r="P162" s="251">
        <v>13176</v>
      </c>
      <c r="Q162" s="262">
        <v>-4.3999999999999997E-2</v>
      </c>
      <c r="R162" s="251">
        <v>5457</v>
      </c>
      <c r="S162" s="262" t="s">
        <v>4</v>
      </c>
      <c r="U162" s="391"/>
      <c r="V162" s="236"/>
      <c r="W162" s="236"/>
      <c r="X162" s="236"/>
      <c r="Y162" s="402"/>
      <c r="Z162" s="402"/>
      <c r="AA162" s="391"/>
      <c r="AB162" s="402"/>
      <c r="AC162" s="391"/>
      <c r="AD162" s="391"/>
      <c r="AE162" s="402"/>
      <c r="AF162" s="391"/>
      <c r="AJ162" s="236"/>
      <c r="AK162" s="236"/>
      <c r="AL162" s="236"/>
    </row>
    <row r="163" spans="1:38" s="235" customFormat="1" ht="12.75" thickBot="1" x14ac:dyDescent="0.3">
      <c r="A163" s="250" t="s">
        <v>211</v>
      </c>
      <c r="B163" s="251">
        <v>14291</v>
      </c>
      <c r="C163" s="251">
        <v>14338</v>
      </c>
      <c r="D163" s="262">
        <v>-3.0000000000000001E-3</v>
      </c>
      <c r="E163" s="251">
        <v>13394</v>
      </c>
      <c r="F163" s="262">
        <v>6.7000000000000004E-2</v>
      </c>
      <c r="G163" s="251">
        <v>2847</v>
      </c>
      <c r="H163" s="251">
        <v>2858</v>
      </c>
      <c r="I163" s="262">
        <v>-4.0000000000000001E-3</v>
      </c>
      <c r="J163" s="251">
        <v>2582</v>
      </c>
      <c r="K163" s="262">
        <v>0.10299999999999999</v>
      </c>
      <c r="L163" s="251">
        <v>0</v>
      </c>
      <c r="M163" s="251">
        <v>0</v>
      </c>
      <c r="N163" s="251">
        <v>0</v>
      </c>
      <c r="O163" s="251">
        <v>17138</v>
      </c>
      <c r="P163" s="251">
        <v>17196</v>
      </c>
      <c r="Q163" s="262">
        <v>-3.0000000000000001E-3</v>
      </c>
      <c r="R163" s="251">
        <v>15976</v>
      </c>
      <c r="S163" s="262">
        <v>7.2999999999999995E-2</v>
      </c>
      <c r="U163" s="391"/>
      <c r="V163" s="236"/>
      <c r="W163" s="236"/>
      <c r="X163" s="236"/>
      <c r="Y163" s="402"/>
      <c r="Z163" s="402"/>
      <c r="AA163" s="391"/>
      <c r="AB163" s="402"/>
      <c r="AC163" s="391"/>
      <c r="AD163" s="391"/>
      <c r="AE163" s="402"/>
      <c r="AF163" s="391"/>
      <c r="AJ163" s="236"/>
      <c r="AK163" s="236"/>
      <c r="AL163" s="236"/>
    </row>
    <row r="164" spans="1:38" s="235" customFormat="1" ht="12.75" thickBot="1" x14ac:dyDescent="0.3">
      <c r="A164" s="250" t="s">
        <v>212</v>
      </c>
      <c r="B164" s="251">
        <v>2022</v>
      </c>
      <c r="C164" s="251">
        <v>2142</v>
      </c>
      <c r="D164" s="262">
        <v>-5.6000000000000001E-2</v>
      </c>
      <c r="E164" s="251">
        <v>3491</v>
      </c>
      <c r="F164" s="262">
        <v>-0.42099999999999999</v>
      </c>
      <c r="G164" s="251">
        <v>1456</v>
      </c>
      <c r="H164" s="251">
        <v>1942</v>
      </c>
      <c r="I164" s="262">
        <v>-0.25</v>
      </c>
      <c r="J164" s="251">
        <v>1635</v>
      </c>
      <c r="K164" s="262">
        <v>-0.109</v>
      </c>
      <c r="L164" s="251">
        <v>0</v>
      </c>
      <c r="M164" s="251">
        <v>0</v>
      </c>
      <c r="N164" s="251">
        <v>0</v>
      </c>
      <c r="O164" s="251">
        <v>3478</v>
      </c>
      <c r="P164" s="251">
        <v>4084</v>
      </c>
      <c r="Q164" s="262">
        <v>-0.14799999999999999</v>
      </c>
      <c r="R164" s="251">
        <v>5126</v>
      </c>
      <c r="S164" s="262">
        <v>-0.32100000000000001</v>
      </c>
      <c r="U164" s="391"/>
      <c r="V164" s="236"/>
      <c r="W164" s="236"/>
      <c r="X164" s="236"/>
      <c r="Y164" s="402"/>
      <c r="Z164" s="402"/>
      <c r="AA164" s="391"/>
      <c r="AB164" s="402"/>
      <c r="AC164" s="391"/>
      <c r="AD164" s="391"/>
      <c r="AE164" s="402"/>
      <c r="AF164" s="391"/>
      <c r="AJ164" s="236"/>
      <c r="AK164" s="236"/>
      <c r="AL164" s="236"/>
    </row>
    <row r="165" spans="1:38" s="235" customFormat="1" ht="12.75" thickBot="1" x14ac:dyDescent="0.3">
      <c r="A165" s="250" t="s">
        <v>213</v>
      </c>
      <c r="B165" s="251">
        <v>2075</v>
      </c>
      <c r="C165" s="251">
        <v>1760</v>
      </c>
      <c r="D165" s="262">
        <v>0.17899999999999999</v>
      </c>
      <c r="E165" s="251">
        <v>1242</v>
      </c>
      <c r="F165" s="262">
        <v>0.67100000000000004</v>
      </c>
      <c r="G165" s="251">
        <v>4543</v>
      </c>
      <c r="H165" s="251">
        <v>939</v>
      </c>
      <c r="I165" s="262" t="s">
        <v>4</v>
      </c>
      <c r="J165" s="251">
        <v>931</v>
      </c>
      <c r="K165" s="262" t="s">
        <v>4</v>
      </c>
      <c r="L165" s="251">
        <v>0</v>
      </c>
      <c r="M165" s="251">
        <v>0</v>
      </c>
      <c r="N165" s="251">
        <v>0</v>
      </c>
      <c r="O165" s="251">
        <v>6618</v>
      </c>
      <c r="P165" s="251">
        <v>2699</v>
      </c>
      <c r="Q165" s="262" t="s">
        <v>4</v>
      </c>
      <c r="R165" s="251">
        <v>2173</v>
      </c>
      <c r="S165" s="262" t="s">
        <v>4</v>
      </c>
      <c r="U165" s="391"/>
      <c r="V165" s="236"/>
      <c r="W165" s="236"/>
      <c r="X165" s="236"/>
      <c r="Y165" s="402"/>
      <c r="Z165" s="402"/>
      <c r="AA165" s="391"/>
      <c r="AB165" s="402"/>
      <c r="AC165" s="391"/>
      <c r="AD165" s="391"/>
      <c r="AE165" s="402"/>
      <c r="AF165" s="391"/>
      <c r="AJ165" s="236"/>
      <c r="AK165" s="236"/>
      <c r="AL165" s="236"/>
    </row>
    <row r="166" spans="1:38" s="235" customFormat="1" ht="12.75" thickBot="1" x14ac:dyDescent="0.3">
      <c r="A166" s="250" t="s">
        <v>214</v>
      </c>
      <c r="B166" s="251">
        <v>9486</v>
      </c>
      <c r="C166" s="251">
        <v>9451</v>
      </c>
      <c r="D166" s="262">
        <v>4.0000000000000001E-3</v>
      </c>
      <c r="E166" s="251">
        <v>8360</v>
      </c>
      <c r="F166" s="262">
        <v>0.13500000000000001</v>
      </c>
      <c r="G166" s="251">
        <v>760</v>
      </c>
      <c r="H166" s="251">
        <v>759</v>
      </c>
      <c r="I166" s="262">
        <v>1E-3</v>
      </c>
      <c r="J166" s="251">
        <v>772</v>
      </c>
      <c r="K166" s="262">
        <v>-1.6E-2</v>
      </c>
      <c r="L166" s="251">
        <v>-297</v>
      </c>
      <c r="M166" s="251">
        <v>-267</v>
      </c>
      <c r="N166" s="251">
        <v>-248</v>
      </c>
      <c r="O166" s="251">
        <v>9949</v>
      </c>
      <c r="P166" s="251">
        <v>9943</v>
      </c>
      <c r="Q166" s="262">
        <v>1E-3</v>
      </c>
      <c r="R166" s="251">
        <v>8884</v>
      </c>
      <c r="S166" s="262">
        <v>0.12</v>
      </c>
      <c r="U166" s="391"/>
      <c r="V166" s="236"/>
      <c r="W166" s="236"/>
      <c r="X166" s="236"/>
      <c r="Y166" s="402"/>
      <c r="Z166" s="402"/>
      <c r="AA166" s="391"/>
      <c r="AB166" s="402"/>
      <c r="AC166" s="391"/>
      <c r="AD166" s="391"/>
      <c r="AE166" s="402"/>
      <c r="AF166" s="391"/>
      <c r="AJ166" s="236"/>
      <c r="AK166" s="236"/>
      <c r="AL166" s="236"/>
    </row>
    <row r="167" spans="1:38" s="235" customFormat="1" ht="12.75" thickBot="1" x14ac:dyDescent="0.3">
      <c r="A167" s="244" t="s">
        <v>352</v>
      </c>
      <c r="B167" s="256">
        <v>3379</v>
      </c>
      <c r="C167" s="256">
        <v>3759</v>
      </c>
      <c r="D167" s="262">
        <v>-0.10100000000000001</v>
      </c>
      <c r="E167" s="256">
        <v>3947</v>
      </c>
      <c r="F167" s="262">
        <v>-0.14399999999999999</v>
      </c>
      <c r="G167" s="256">
        <v>0</v>
      </c>
      <c r="H167" s="256">
        <v>0</v>
      </c>
      <c r="I167" s="262" t="s">
        <v>4</v>
      </c>
      <c r="J167" s="256">
        <v>0</v>
      </c>
      <c r="K167" s="262" t="s">
        <v>4</v>
      </c>
      <c r="L167" s="256">
        <v>-272</v>
      </c>
      <c r="M167" s="256">
        <v>-266</v>
      </c>
      <c r="N167" s="256">
        <v>-248</v>
      </c>
      <c r="O167" s="256">
        <v>3107</v>
      </c>
      <c r="P167" s="256">
        <v>3493</v>
      </c>
      <c r="Q167" s="262">
        <v>-0.111</v>
      </c>
      <c r="R167" s="256">
        <v>3699</v>
      </c>
      <c r="S167" s="262">
        <v>-0.16</v>
      </c>
      <c r="U167" s="391"/>
      <c r="V167" s="236"/>
      <c r="W167" s="236"/>
      <c r="X167" s="236"/>
      <c r="Y167" s="402"/>
      <c r="Z167" s="402"/>
      <c r="AA167" s="391"/>
      <c r="AB167" s="402"/>
      <c r="AC167" s="391"/>
      <c r="AD167" s="391"/>
      <c r="AE167" s="402"/>
      <c r="AF167" s="391"/>
      <c r="AJ167" s="236"/>
      <c r="AK167" s="236"/>
      <c r="AL167" s="236"/>
    </row>
    <row r="168" spans="1:38" s="235" customFormat="1" ht="12.75" thickBot="1" x14ac:dyDescent="0.3">
      <c r="A168" s="247" t="s">
        <v>215</v>
      </c>
      <c r="B168" s="248">
        <v>160691</v>
      </c>
      <c r="C168" s="248">
        <v>159682</v>
      </c>
      <c r="D168" s="260">
        <v>6.0000000000000001E-3</v>
      </c>
      <c r="E168" s="248">
        <v>147368</v>
      </c>
      <c r="F168" s="260">
        <v>0.09</v>
      </c>
      <c r="G168" s="248">
        <v>31875</v>
      </c>
      <c r="H168" s="248">
        <v>29074</v>
      </c>
      <c r="I168" s="260">
        <v>9.6000000000000002E-2</v>
      </c>
      <c r="J168" s="248">
        <v>33112</v>
      </c>
      <c r="K168" s="260">
        <v>-3.6999999999999998E-2</v>
      </c>
      <c r="L168" s="248">
        <v>-1799</v>
      </c>
      <c r="M168" s="248">
        <v>-2295</v>
      </c>
      <c r="N168" s="248">
        <v>-1888</v>
      </c>
      <c r="O168" s="248">
        <v>190767</v>
      </c>
      <c r="P168" s="248">
        <v>186461</v>
      </c>
      <c r="Q168" s="260">
        <v>2.3E-2</v>
      </c>
      <c r="R168" s="248">
        <v>178592</v>
      </c>
      <c r="S168" s="260">
        <v>6.8000000000000005E-2</v>
      </c>
      <c r="U168" s="391"/>
      <c r="V168" s="236"/>
      <c r="W168" s="236"/>
      <c r="X168" s="236"/>
      <c r="Y168" s="402"/>
      <c r="Z168" s="402"/>
      <c r="AA168" s="391"/>
      <c r="AB168" s="402"/>
      <c r="AC168" s="391"/>
      <c r="AD168" s="391"/>
      <c r="AE168" s="402"/>
      <c r="AF168" s="391"/>
      <c r="AJ168" s="236"/>
      <c r="AK168" s="236"/>
      <c r="AL168" s="236"/>
    </row>
    <row r="169" spans="1:38" s="235" customFormat="1" ht="12.75" thickBot="1" x14ac:dyDescent="0.3">
      <c r="A169" s="250" t="s">
        <v>216</v>
      </c>
      <c r="B169" s="251">
        <v>56908</v>
      </c>
      <c r="C169" s="251">
        <v>50818</v>
      </c>
      <c r="D169" s="262">
        <v>0.12</v>
      </c>
      <c r="E169" s="251">
        <v>46417</v>
      </c>
      <c r="F169" s="262">
        <v>0.22600000000000001</v>
      </c>
      <c r="G169" s="251">
        <v>4196</v>
      </c>
      <c r="H169" s="251">
        <v>4038</v>
      </c>
      <c r="I169" s="262">
        <v>3.9E-2</v>
      </c>
      <c r="J169" s="251">
        <v>4687</v>
      </c>
      <c r="K169" s="262">
        <v>-0.105</v>
      </c>
      <c r="L169" s="251">
        <v>-272</v>
      </c>
      <c r="M169" s="251">
        <v>-263</v>
      </c>
      <c r="N169" s="251">
        <v>-250</v>
      </c>
      <c r="O169" s="251">
        <v>60832</v>
      </c>
      <c r="P169" s="251">
        <v>54593</v>
      </c>
      <c r="Q169" s="262">
        <v>0.114</v>
      </c>
      <c r="R169" s="251">
        <v>50854</v>
      </c>
      <c r="S169" s="262">
        <v>0.19600000000000001</v>
      </c>
      <c r="U169" s="391"/>
      <c r="V169" s="236"/>
      <c r="W169" s="236"/>
      <c r="X169" s="236"/>
      <c r="Y169" s="402"/>
      <c r="Z169" s="402"/>
      <c r="AA169" s="391"/>
      <c r="AB169" s="402"/>
      <c r="AC169" s="391"/>
      <c r="AD169" s="391"/>
      <c r="AE169" s="402"/>
      <c r="AF169" s="391"/>
      <c r="AJ169" s="236"/>
      <c r="AK169" s="236"/>
      <c r="AL169" s="236"/>
    </row>
    <row r="170" spans="1:38" s="235" customFormat="1" ht="12.75" thickBot="1" x14ac:dyDescent="0.3">
      <c r="A170" s="250" t="s">
        <v>218</v>
      </c>
      <c r="B170" s="251">
        <v>11782</v>
      </c>
      <c r="C170" s="251">
        <v>12218</v>
      </c>
      <c r="D170" s="262">
        <v>-3.5999999999999997E-2</v>
      </c>
      <c r="E170" s="251">
        <v>11963</v>
      </c>
      <c r="F170" s="262">
        <v>-1.4999999999999999E-2</v>
      </c>
      <c r="G170" s="251">
        <v>7424</v>
      </c>
      <c r="H170" s="251">
        <v>4054</v>
      </c>
      <c r="I170" s="262">
        <v>0.83099999999999996</v>
      </c>
      <c r="J170" s="251">
        <v>6383</v>
      </c>
      <c r="K170" s="262">
        <v>0.16300000000000001</v>
      </c>
      <c r="L170" s="251">
        <v>-1527</v>
      </c>
      <c r="M170" s="251">
        <v>-2032</v>
      </c>
      <c r="N170" s="251">
        <v>-1638</v>
      </c>
      <c r="O170" s="251">
        <v>17679</v>
      </c>
      <c r="P170" s="251">
        <v>14240</v>
      </c>
      <c r="Q170" s="262">
        <v>0.24199999999999999</v>
      </c>
      <c r="R170" s="251">
        <v>16708</v>
      </c>
      <c r="S170" s="262">
        <v>5.8000000000000003E-2</v>
      </c>
      <c r="U170" s="391"/>
      <c r="V170" s="236"/>
      <c r="W170" s="236"/>
      <c r="X170" s="236"/>
      <c r="Y170" s="402"/>
      <c r="Z170" s="402"/>
      <c r="AA170" s="391"/>
      <c r="AB170" s="402"/>
      <c r="AC170" s="391"/>
      <c r="AD170" s="391"/>
      <c r="AE170" s="402"/>
      <c r="AF170" s="391"/>
      <c r="AJ170" s="236"/>
      <c r="AK170" s="236"/>
      <c r="AL170" s="236"/>
    </row>
    <row r="171" spans="1:38" s="235" customFormat="1" ht="12.75" thickBot="1" x14ac:dyDescent="0.3">
      <c r="A171" s="250" t="s">
        <v>219</v>
      </c>
      <c r="B171" s="251">
        <v>14841</v>
      </c>
      <c r="C171" s="251">
        <v>16477</v>
      </c>
      <c r="D171" s="262">
        <v>-9.9000000000000005E-2</v>
      </c>
      <c r="E171" s="251">
        <v>11007</v>
      </c>
      <c r="F171" s="262">
        <v>0.34799999999999998</v>
      </c>
      <c r="G171" s="251">
        <v>1033</v>
      </c>
      <c r="H171" s="251">
        <v>1128</v>
      </c>
      <c r="I171" s="262">
        <v>-8.4000000000000005E-2</v>
      </c>
      <c r="J171" s="251">
        <v>2044</v>
      </c>
      <c r="K171" s="262">
        <v>-0.495</v>
      </c>
      <c r="L171" s="251">
        <v>401</v>
      </c>
      <c r="M171" s="251">
        <v>401</v>
      </c>
      <c r="N171" s="251">
        <v>0</v>
      </c>
      <c r="O171" s="251">
        <v>16275</v>
      </c>
      <c r="P171" s="251">
        <v>18006</v>
      </c>
      <c r="Q171" s="262">
        <v>-9.6000000000000002E-2</v>
      </c>
      <c r="R171" s="251">
        <v>13051</v>
      </c>
      <c r="S171" s="262">
        <v>0.247</v>
      </c>
      <c r="U171" s="391"/>
      <c r="V171" s="236"/>
      <c r="W171" s="236"/>
      <c r="X171" s="236"/>
      <c r="Y171" s="402"/>
      <c r="Z171" s="402"/>
      <c r="AA171" s="391"/>
      <c r="AB171" s="402"/>
      <c r="AC171" s="391"/>
      <c r="AD171" s="391"/>
      <c r="AE171" s="402"/>
      <c r="AF171" s="391"/>
      <c r="AJ171" s="236"/>
      <c r="AK171" s="236"/>
      <c r="AL171" s="236"/>
    </row>
    <row r="172" spans="1:38" s="235" customFormat="1" ht="12.75" thickBot="1" x14ac:dyDescent="0.3">
      <c r="A172" s="247" t="s">
        <v>220</v>
      </c>
      <c r="B172" s="248">
        <v>83531</v>
      </c>
      <c r="C172" s="248">
        <v>79513</v>
      </c>
      <c r="D172" s="260">
        <v>5.0999999999999997E-2</v>
      </c>
      <c r="E172" s="248">
        <v>69387</v>
      </c>
      <c r="F172" s="260">
        <v>0.20399999999999999</v>
      </c>
      <c r="G172" s="248">
        <v>12653</v>
      </c>
      <c r="H172" s="248">
        <v>9220</v>
      </c>
      <c r="I172" s="260">
        <v>0.372</v>
      </c>
      <c r="J172" s="248">
        <v>13114</v>
      </c>
      <c r="K172" s="260">
        <v>-3.5000000000000003E-2</v>
      </c>
      <c r="L172" s="248">
        <v>-1398</v>
      </c>
      <c r="M172" s="248">
        <v>-1894</v>
      </c>
      <c r="N172" s="248">
        <v>-1888</v>
      </c>
      <c r="O172" s="248">
        <v>94786</v>
      </c>
      <c r="P172" s="248">
        <v>86839</v>
      </c>
      <c r="Q172" s="260">
        <v>9.1999999999999998E-2</v>
      </c>
      <c r="R172" s="248">
        <v>80613</v>
      </c>
      <c r="S172" s="260">
        <v>0.17599999999999999</v>
      </c>
      <c r="U172" s="391"/>
      <c r="V172" s="236"/>
      <c r="W172" s="236"/>
      <c r="X172" s="236"/>
      <c r="Y172" s="402"/>
      <c r="Z172" s="402"/>
      <c r="AA172" s="391"/>
      <c r="AB172" s="402"/>
      <c r="AC172" s="391"/>
      <c r="AD172" s="391"/>
      <c r="AE172" s="402"/>
      <c r="AF172" s="391"/>
      <c r="AJ172" s="236"/>
      <c r="AK172" s="236"/>
      <c r="AL172" s="236"/>
    </row>
    <row r="173" spans="1:38" s="235" customFormat="1" ht="12.75" thickBot="1" x14ac:dyDescent="0.3">
      <c r="A173" s="247" t="s">
        <v>353</v>
      </c>
      <c r="B173" s="248">
        <v>77160</v>
      </c>
      <c r="C173" s="248">
        <v>80169</v>
      </c>
      <c r="D173" s="260">
        <v>-3.7999999999999999E-2</v>
      </c>
      <c r="E173" s="248">
        <v>77981</v>
      </c>
      <c r="F173" s="260">
        <v>-1.0999999999999999E-2</v>
      </c>
      <c r="G173" s="248">
        <v>19222</v>
      </c>
      <c r="H173" s="248">
        <v>19854</v>
      </c>
      <c r="I173" s="260">
        <v>-3.2000000000000001E-2</v>
      </c>
      <c r="J173" s="248">
        <v>19998</v>
      </c>
      <c r="K173" s="260">
        <v>-3.9E-2</v>
      </c>
      <c r="L173" s="248">
        <v>-401</v>
      </c>
      <c r="M173" s="248">
        <v>-401</v>
      </c>
      <c r="N173" s="248">
        <v>0</v>
      </c>
      <c r="O173" s="248">
        <v>95981</v>
      </c>
      <c r="P173" s="248">
        <v>99622</v>
      </c>
      <c r="Q173" s="260">
        <v>-3.6999999999999998E-2</v>
      </c>
      <c r="R173" s="248">
        <v>97979</v>
      </c>
      <c r="S173" s="260">
        <v>-0.02</v>
      </c>
      <c r="U173" s="391"/>
      <c r="V173" s="236"/>
      <c r="W173" s="236"/>
      <c r="X173" s="236"/>
      <c r="Y173" s="402"/>
      <c r="Z173" s="402"/>
      <c r="AA173" s="391"/>
      <c r="AB173" s="402"/>
      <c r="AC173" s="391"/>
      <c r="AD173" s="391"/>
      <c r="AE173" s="402"/>
      <c r="AF173" s="391"/>
      <c r="AJ173" s="236"/>
      <c r="AK173" s="236"/>
      <c r="AL173" s="236"/>
    </row>
    <row r="174" spans="1:38" s="235" customFormat="1" ht="12.75" thickBot="1" x14ac:dyDescent="0.3">
      <c r="A174" s="250" t="s">
        <v>354</v>
      </c>
      <c r="B174" s="251">
        <v>76281</v>
      </c>
      <c r="C174" s="251">
        <v>79361</v>
      </c>
      <c r="D174" s="262">
        <v>-3.9E-2</v>
      </c>
      <c r="E174" s="251">
        <v>77372</v>
      </c>
      <c r="F174" s="262">
        <v>-1.4E-2</v>
      </c>
      <c r="G174" s="251">
        <v>19222</v>
      </c>
      <c r="H174" s="251">
        <v>19854</v>
      </c>
      <c r="I174" s="262">
        <v>-3.2000000000000001E-2</v>
      </c>
      <c r="J174" s="251">
        <v>19998</v>
      </c>
      <c r="K174" s="262">
        <v>-3.9E-2</v>
      </c>
      <c r="L174" s="251">
        <v>-401</v>
      </c>
      <c r="M174" s="251">
        <v>-401</v>
      </c>
      <c r="N174" s="251">
        <v>0</v>
      </c>
      <c r="O174" s="251">
        <v>95102</v>
      </c>
      <c r="P174" s="251">
        <v>98814</v>
      </c>
      <c r="Q174" s="262">
        <v>-3.7999999999999999E-2</v>
      </c>
      <c r="R174" s="251">
        <v>97370</v>
      </c>
      <c r="S174" s="262">
        <v>-2.3E-2</v>
      </c>
      <c r="U174" s="391"/>
      <c r="V174" s="236"/>
      <c r="W174" s="236"/>
      <c r="X174" s="236"/>
      <c r="Y174" s="402"/>
      <c r="Z174" s="402"/>
      <c r="AA174" s="391"/>
      <c r="AB174" s="402"/>
      <c r="AC174" s="391"/>
      <c r="AD174" s="391"/>
      <c r="AE174" s="402"/>
      <c r="AF174" s="391"/>
      <c r="AJ174" s="236"/>
      <c r="AK174" s="236"/>
      <c r="AL174" s="236"/>
    </row>
    <row r="175" spans="1:38" s="235" customFormat="1" ht="12.75" thickBot="1" x14ac:dyDescent="0.3">
      <c r="A175" s="250" t="s">
        <v>355</v>
      </c>
      <c r="B175" s="251">
        <v>879</v>
      </c>
      <c r="C175" s="251">
        <v>808</v>
      </c>
      <c r="D175" s="262">
        <v>8.7999999999999995E-2</v>
      </c>
      <c r="E175" s="251">
        <v>609</v>
      </c>
      <c r="F175" s="262">
        <v>0.443</v>
      </c>
      <c r="G175" s="251">
        <v>0</v>
      </c>
      <c r="H175" s="251">
        <v>0</v>
      </c>
      <c r="I175" s="262" t="s">
        <v>4</v>
      </c>
      <c r="J175" s="251">
        <v>0</v>
      </c>
      <c r="K175" s="262" t="s">
        <v>4</v>
      </c>
      <c r="L175" s="251">
        <v>0</v>
      </c>
      <c r="M175" s="251">
        <v>0</v>
      </c>
      <c r="N175" s="251">
        <v>0</v>
      </c>
      <c r="O175" s="251">
        <v>879</v>
      </c>
      <c r="P175" s="251">
        <v>808</v>
      </c>
      <c r="Q175" s="262">
        <v>8.7999999999999995E-2</v>
      </c>
      <c r="R175" s="251">
        <v>609</v>
      </c>
      <c r="S175" s="262">
        <v>0.443</v>
      </c>
      <c r="U175" s="391"/>
      <c r="V175" s="236"/>
      <c r="W175" s="236"/>
      <c r="X175" s="236"/>
      <c r="Y175" s="402"/>
      <c r="Z175" s="402"/>
      <c r="AA175" s="391"/>
      <c r="AB175" s="402"/>
      <c r="AC175" s="391"/>
      <c r="AD175" s="391"/>
      <c r="AE175" s="402"/>
      <c r="AF175" s="391"/>
      <c r="AJ175" s="236"/>
      <c r="AK175" s="236"/>
      <c r="AL175" s="236"/>
    </row>
    <row r="176" spans="1:38" s="235" customFormat="1" x14ac:dyDescent="0.25">
      <c r="A176" s="236"/>
      <c r="B176" s="249"/>
      <c r="C176" s="249"/>
      <c r="D176" s="236"/>
      <c r="E176" s="249"/>
      <c r="G176" s="249"/>
      <c r="H176" s="249"/>
      <c r="I176" s="236"/>
      <c r="J176" s="249"/>
      <c r="K176" s="236"/>
      <c r="L176" s="249"/>
      <c r="M176" s="249"/>
      <c r="N176" s="249"/>
      <c r="O176" s="249"/>
      <c r="P176" s="249"/>
      <c r="R176" s="249"/>
      <c r="AJ176" s="236"/>
      <c r="AK176" s="236"/>
      <c r="AL176" s="236"/>
    </row>
    <row r="177" spans="1:38" s="235" customFormat="1" x14ac:dyDescent="0.25">
      <c r="A177" s="236"/>
      <c r="B177" s="249"/>
      <c r="C177" s="249"/>
      <c r="D177" s="236"/>
      <c r="E177" s="249"/>
      <c r="G177" s="249"/>
      <c r="H177" s="249"/>
      <c r="I177" s="236"/>
      <c r="J177" s="249"/>
      <c r="K177" s="236"/>
      <c r="L177" s="249"/>
      <c r="M177" s="249"/>
      <c r="N177" s="249"/>
      <c r="O177" s="249"/>
      <c r="P177" s="249"/>
      <c r="R177" s="249"/>
      <c r="AJ177" s="236"/>
      <c r="AK177" s="236"/>
      <c r="AL177" s="236"/>
    </row>
    <row r="178" spans="1:38" s="235" customFormat="1" x14ac:dyDescent="0.25">
      <c r="A178" s="236"/>
      <c r="B178" s="249"/>
      <c r="C178" s="249"/>
      <c r="D178" s="398"/>
      <c r="E178" s="249"/>
      <c r="F178" s="399"/>
      <c r="G178" s="249"/>
      <c r="H178" s="249"/>
      <c r="I178" s="398"/>
      <c r="J178" s="249"/>
      <c r="K178" s="399"/>
      <c r="L178" s="249"/>
      <c r="M178" s="249"/>
      <c r="N178" s="249"/>
      <c r="O178" s="249"/>
      <c r="P178" s="249"/>
      <c r="Q178" s="398"/>
      <c r="R178" s="249"/>
      <c r="S178" s="399"/>
    </row>
    <row r="179" spans="1:38" s="235" customFormat="1" x14ac:dyDescent="0.25">
      <c r="A179" s="236"/>
      <c r="B179" s="249"/>
      <c r="C179" s="249"/>
      <c r="D179" s="398"/>
      <c r="E179" s="249"/>
      <c r="F179" s="399"/>
      <c r="G179" s="249"/>
      <c r="H179" s="249"/>
      <c r="I179" s="398"/>
      <c r="J179" s="249"/>
      <c r="K179" s="399"/>
      <c r="L179" s="249"/>
      <c r="M179" s="249"/>
      <c r="N179" s="249"/>
      <c r="O179" s="249"/>
      <c r="P179" s="249"/>
      <c r="Q179" s="398"/>
      <c r="R179" s="249"/>
      <c r="S179" s="399"/>
    </row>
    <row r="180" spans="1:38" s="235" customFormat="1" x14ac:dyDescent="0.25">
      <c r="A180" s="236"/>
      <c r="B180" s="236"/>
      <c r="C180" s="236"/>
      <c r="D180" s="398"/>
      <c r="F180" s="399"/>
      <c r="G180" s="236"/>
      <c r="H180" s="236"/>
      <c r="I180" s="398"/>
      <c r="J180" s="236"/>
      <c r="K180" s="399"/>
      <c r="Q180" s="398"/>
      <c r="S180" s="399"/>
    </row>
    <row r="181" spans="1:38" s="235" customFormat="1" x14ac:dyDescent="0.25">
      <c r="A181" s="236"/>
      <c r="B181" s="236"/>
      <c r="C181" s="236"/>
      <c r="D181" s="398"/>
      <c r="F181" s="399"/>
      <c r="G181" s="236"/>
      <c r="H181" s="236"/>
      <c r="I181" s="398"/>
      <c r="J181" s="236"/>
      <c r="K181" s="399"/>
      <c r="Q181" s="398"/>
      <c r="S181" s="399"/>
    </row>
    <row r="182" spans="1:38" s="235" customFormat="1" x14ac:dyDescent="0.25">
      <c r="A182" s="236"/>
      <c r="B182" s="236"/>
      <c r="C182" s="236"/>
      <c r="D182" s="398"/>
      <c r="F182" s="399"/>
      <c r="G182" s="236"/>
      <c r="H182" s="236"/>
      <c r="I182" s="398"/>
      <c r="J182" s="236"/>
      <c r="K182" s="399"/>
      <c r="Q182" s="398"/>
      <c r="S182" s="399"/>
    </row>
    <row r="183" spans="1:38" s="235" customFormat="1" x14ac:dyDescent="0.25">
      <c r="A183" s="236"/>
      <c r="B183" s="236"/>
      <c r="C183" s="236"/>
      <c r="D183" s="398"/>
      <c r="F183" s="399"/>
      <c r="G183" s="236"/>
      <c r="H183" s="236"/>
      <c r="I183" s="398"/>
      <c r="J183" s="236"/>
      <c r="K183" s="399"/>
      <c r="Q183" s="398"/>
      <c r="S183" s="399"/>
    </row>
    <row r="184" spans="1:38" s="235" customFormat="1" x14ac:dyDescent="0.25">
      <c r="A184" s="236"/>
      <c r="B184" s="236"/>
      <c r="C184" s="236"/>
      <c r="D184" s="400"/>
      <c r="F184" s="399"/>
      <c r="G184" s="236"/>
      <c r="H184" s="236"/>
      <c r="I184" s="400"/>
      <c r="J184" s="236"/>
      <c r="K184" s="399"/>
      <c r="Q184" s="401"/>
      <c r="R184" s="402"/>
      <c r="S184" s="399"/>
    </row>
    <row r="185" spans="1:38" s="235" customFormat="1" x14ac:dyDescent="0.25">
      <c r="A185" s="236"/>
      <c r="B185" s="236"/>
      <c r="C185" s="236"/>
      <c r="D185" s="398"/>
      <c r="F185" s="399"/>
      <c r="G185" s="236"/>
      <c r="H185" s="236"/>
      <c r="I185" s="398"/>
      <c r="J185" s="236"/>
      <c r="K185" s="399"/>
      <c r="Q185" s="398"/>
      <c r="S185" s="399"/>
    </row>
    <row r="186" spans="1:38" s="235" customFormat="1" x14ac:dyDescent="0.25">
      <c r="A186" s="236"/>
      <c r="B186" s="236"/>
      <c r="C186" s="236"/>
      <c r="D186" s="398"/>
      <c r="F186" s="399"/>
      <c r="G186" s="236"/>
      <c r="H186" s="236"/>
      <c r="I186" s="398"/>
      <c r="J186" s="236"/>
      <c r="K186" s="399"/>
      <c r="Q186" s="398"/>
      <c r="S186" s="399"/>
    </row>
    <row r="187" spans="1:38" s="235" customFormat="1" x14ac:dyDescent="0.25">
      <c r="A187" s="236"/>
      <c r="B187" s="236"/>
      <c r="C187" s="236"/>
      <c r="D187" s="398"/>
      <c r="F187" s="399"/>
      <c r="G187" s="236"/>
      <c r="H187" s="236"/>
      <c r="I187" s="398"/>
      <c r="J187" s="236"/>
      <c r="K187" s="399"/>
      <c r="Q187" s="398"/>
      <c r="S187" s="399"/>
    </row>
    <row r="188" spans="1:38" s="235" customFormat="1" x14ac:dyDescent="0.25">
      <c r="A188" s="236"/>
      <c r="B188" s="236"/>
      <c r="C188" s="236"/>
      <c r="D188" s="398"/>
      <c r="F188" s="399"/>
      <c r="G188" s="236"/>
      <c r="H188" s="236"/>
      <c r="I188" s="398"/>
      <c r="J188" s="236"/>
      <c r="K188" s="399"/>
      <c r="Q188" s="398"/>
      <c r="S188" s="399"/>
    </row>
    <row r="189" spans="1:38" s="235" customFormat="1" x14ac:dyDescent="0.25">
      <c r="A189" s="236"/>
      <c r="B189" s="236"/>
      <c r="C189" s="236"/>
      <c r="D189" s="398"/>
      <c r="F189" s="399"/>
      <c r="G189" s="236"/>
      <c r="H189" s="236"/>
      <c r="I189" s="398"/>
      <c r="J189" s="236"/>
      <c r="K189" s="399"/>
      <c r="Q189" s="398"/>
      <c r="S189" s="399"/>
    </row>
    <row r="190" spans="1:38" s="235" customFormat="1" x14ac:dyDescent="0.25">
      <c r="A190" s="236"/>
      <c r="B190" s="236"/>
      <c r="C190" s="236"/>
      <c r="D190" s="398"/>
      <c r="F190" s="399"/>
      <c r="G190" s="236"/>
      <c r="H190" s="236"/>
      <c r="I190" s="398"/>
      <c r="J190" s="236"/>
      <c r="K190" s="399"/>
      <c r="Q190" s="398"/>
      <c r="S190" s="399"/>
    </row>
    <row r="191" spans="1:38" s="235" customFormat="1" x14ac:dyDescent="0.25">
      <c r="A191" s="236"/>
      <c r="B191" s="236"/>
      <c r="C191" s="236"/>
      <c r="D191" s="398"/>
      <c r="F191" s="399"/>
      <c r="G191" s="236"/>
      <c r="H191" s="236"/>
      <c r="I191" s="398"/>
      <c r="J191" s="236"/>
      <c r="K191" s="399"/>
      <c r="Q191" s="398"/>
      <c r="S191" s="399"/>
    </row>
    <row r="192" spans="1:38" s="235" customFormat="1" x14ac:dyDescent="0.25">
      <c r="A192" s="236"/>
      <c r="B192" s="236"/>
      <c r="C192" s="236"/>
      <c r="D192" s="398"/>
      <c r="F192" s="399"/>
      <c r="G192" s="236"/>
      <c r="H192" s="236"/>
      <c r="I192" s="398"/>
      <c r="J192" s="236"/>
      <c r="K192" s="399"/>
      <c r="Q192" s="398"/>
      <c r="S192" s="399"/>
    </row>
    <row r="193" spans="1:19" s="235" customFormat="1" x14ac:dyDescent="0.25">
      <c r="A193" s="236"/>
      <c r="B193" s="236"/>
      <c r="C193" s="236"/>
      <c r="D193" s="398"/>
      <c r="F193" s="399"/>
      <c r="G193" s="236"/>
      <c r="H193" s="236"/>
      <c r="I193" s="398"/>
      <c r="J193" s="236"/>
      <c r="K193" s="399"/>
      <c r="Q193" s="398"/>
      <c r="S193" s="399"/>
    </row>
    <row r="194" spans="1:19" s="235" customFormat="1" x14ac:dyDescent="0.25">
      <c r="A194" s="236"/>
      <c r="B194" s="236"/>
      <c r="C194" s="236"/>
      <c r="D194" s="398"/>
      <c r="F194" s="399"/>
      <c r="G194" s="236"/>
      <c r="H194" s="236"/>
      <c r="I194" s="400"/>
      <c r="J194" s="236"/>
      <c r="K194" s="399"/>
      <c r="Q194" s="400"/>
      <c r="R194" s="402"/>
      <c r="S194" s="399"/>
    </row>
    <row r="195" spans="1:19" s="235" customFormat="1" x14ac:dyDescent="0.25">
      <c r="A195" s="236"/>
      <c r="B195" s="236"/>
      <c r="C195" s="236"/>
      <c r="D195" s="398"/>
      <c r="G195" s="236"/>
      <c r="H195" s="236"/>
      <c r="I195" s="236"/>
      <c r="J195" s="236"/>
      <c r="K195" s="236"/>
    </row>
    <row r="196" spans="1:19" s="235" customFormat="1" x14ac:dyDescent="0.25">
      <c r="A196" s="236"/>
      <c r="B196" s="236"/>
      <c r="C196" s="236"/>
      <c r="D196" s="236"/>
      <c r="G196" s="236"/>
      <c r="H196" s="236"/>
      <c r="I196" s="236"/>
      <c r="J196" s="236"/>
      <c r="K196" s="236"/>
    </row>
    <row r="197" spans="1:19" s="235" customFormat="1" x14ac:dyDescent="0.25">
      <c r="A197" s="236"/>
      <c r="B197" s="236"/>
      <c r="C197" s="236"/>
      <c r="D197" s="236"/>
      <c r="G197" s="236"/>
      <c r="H197" s="236"/>
      <c r="I197" s="236"/>
      <c r="J197" s="236"/>
      <c r="K197" s="236"/>
    </row>
    <row r="198" spans="1:19" s="235" customFormat="1" x14ac:dyDescent="0.25">
      <c r="A198" s="236"/>
      <c r="B198" s="236"/>
      <c r="C198" s="236"/>
      <c r="D198" s="236"/>
      <c r="G198" s="236"/>
      <c r="H198" s="236"/>
      <c r="I198" s="236"/>
      <c r="J198" s="236"/>
      <c r="K198" s="236"/>
    </row>
    <row r="199" spans="1:19" s="235" customFormat="1" x14ac:dyDescent="0.25">
      <c r="A199" s="236"/>
      <c r="B199" s="236"/>
      <c r="C199" s="236"/>
      <c r="D199" s="236"/>
      <c r="G199" s="236"/>
      <c r="H199" s="236"/>
      <c r="I199" s="236"/>
      <c r="J199" s="236"/>
      <c r="K199" s="236"/>
    </row>
    <row r="200" spans="1:19" s="235" customFormat="1" x14ac:dyDescent="0.25">
      <c r="A200" s="236"/>
      <c r="B200" s="236"/>
      <c r="C200" s="236"/>
      <c r="D200" s="236"/>
      <c r="G200" s="236"/>
      <c r="H200" s="236"/>
      <c r="I200" s="236"/>
      <c r="J200" s="236"/>
      <c r="K200" s="236"/>
    </row>
    <row r="201" spans="1:19" s="235" customFormat="1" x14ac:dyDescent="0.25">
      <c r="A201" s="236"/>
      <c r="B201" s="236"/>
      <c r="C201" s="236"/>
      <c r="D201" s="236"/>
      <c r="G201" s="236"/>
      <c r="H201" s="236"/>
      <c r="I201" s="236"/>
      <c r="J201" s="236"/>
      <c r="K201" s="236"/>
    </row>
    <row r="202" spans="1:19" s="235" customFormat="1" x14ac:dyDescent="0.25">
      <c r="A202" s="236"/>
      <c r="B202" s="236"/>
      <c r="C202" s="236"/>
      <c r="D202" s="236"/>
      <c r="G202" s="236"/>
      <c r="H202" s="236"/>
      <c r="I202" s="236"/>
      <c r="J202" s="236"/>
      <c r="K202" s="236"/>
    </row>
    <row r="203" spans="1:19" s="235" customFormat="1" x14ac:dyDescent="0.25">
      <c r="A203" s="236"/>
      <c r="B203" s="236"/>
      <c r="C203" s="236"/>
      <c r="D203" s="236"/>
      <c r="G203" s="236"/>
      <c r="H203" s="236"/>
      <c r="I203" s="236"/>
      <c r="J203" s="236"/>
      <c r="K203" s="236"/>
    </row>
    <row r="204" spans="1:19" s="235" customFormat="1" x14ac:dyDescent="0.25">
      <c r="A204" s="236"/>
      <c r="B204" s="236"/>
      <c r="C204" s="236"/>
      <c r="D204" s="236"/>
      <c r="G204" s="236"/>
      <c r="H204" s="236"/>
      <c r="I204" s="236"/>
      <c r="J204" s="236"/>
      <c r="K204" s="236"/>
    </row>
    <row r="205" spans="1:19" s="235" customFormat="1" x14ac:dyDescent="0.25">
      <c r="A205" s="236"/>
      <c r="B205" s="236"/>
      <c r="C205" s="236"/>
      <c r="D205" s="236"/>
      <c r="G205" s="236"/>
      <c r="H205" s="236"/>
      <c r="I205" s="236"/>
      <c r="J205" s="236"/>
      <c r="K205" s="236"/>
    </row>
    <row r="206" spans="1:19" s="235" customFormat="1" x14ac:dyDescent="0.25">
      <c r="A206" s="236"/>
      <c r="B206" s="236"/>
      <c r="C206" s="236"/>
      <c r="D206" s="236"/>
      <c r="G206" s="236"/>
      <c r="H206" s="236"/>
      <c r="I206" s="236"/>
      <c r="J206" s="236"/>
      <c r="K206" s="236"/>
    </row>
    <row r="207" spans="1:19" s="235" customFormat="1" x14ac:dyDescent="0.25">
      <c r="A207" s="236"/>
      <c r="B207" s="236"/>
      <c r="C207" s="236"/>
      <c r="D207" s="236"/>
      <c r="G207" s="236"/>
      <c r="H207" s="236"/>
      <c r="I207" s="236"/>
      <c r="J207" s="236"/>
      <c r="K207" s="236"/>
    </row>
    <row r="208" spans="1:19" s="235" customFormat="1" x14ac:dyDescent="0.25">
      <c r="A208" s="236"/>
      <c r="B208" s="236"/>
      <c r="C208" s="236"/>
      <c r="D208" s="236"/>
      <c r="G208" s="236"/>
      <c r="H208" s="236"/>
      <c r="I208" s="236"/>
      <c r="J208" s="236"/>
      <c r="K208" s="236"/>
    </row>
    <row r="209" spans="1:11" s="235" customFormat="1" x14ac:dyDescent="0.25">
      <c r="A209" s="236"/>
      <c r="B209" s="236"/>
      <c r="C209" s="236"/>
      <c r="D209" s="236"/>
      <c r="G209" s="236"/>
      <c r="H209" s="236"/>
      <c r="I209" s="236"/>
      <c r="J209" s="236"/>
      <c r="K209" s="236"/>
    </row>
    <row r="210" spans="1:11" s="235" customFormat="1" x14ac:dyDescent="0.25">
      <c r="A210" s="236"/>
      <c r="B210" s="236"/>
      <c r="C210" s="236"/>
      <c r="D210" s="236"/>
      <c r="G210" s="236"/>
      <c r="H210" s="236"/>
      <c r="I210" s="236"/>
      <c r="J210" s="236"/>
      <c r="K210" s="236"/>
    </row>
    <row r="211" spans="1:11" s="235" customFormat="1" x14ac:dyDescent="0.25">
      <c r="A211" s="236"/>
      <c r="B211" s="236"/>
      <c r="C211" s="236"/>
      <c r="D211" s="236"/>
      <c r="G211" s="236"/>
      <c r="H211" s="236"/>
      <c r="I211" s="236"/>
      <c r="J211" s="236"/>
      <c r="K211" s="236"/>
    </row>
    <row r="212" spans="1:11" s="235" customFormat="1" x14ac:dyDescent="0.25">
      <c r="A212" s="236"/>
      <c r="B212" s="236"/>
      <c r="C212" s="236"/>
      <c r="D212" s="236"/>
      <c r="G212" s="236"/>
      <c r="H212" s="236"/>
      <c r="I212" s="236"/>
      <c r="J212" s="236"/>
      <c r="K212" s="236"/>
    </row>
    <row r="213" spans="1:11" s="235" customFormat="1" x14ac:dyDescent="0.25">
      <c r="A213" s="236"/>
      <c r="B213" s="236"/>
      <c r="C213" s="236"/>
      <c r="D213" s="236"/>
      <c r="G213" s="236"/>
      <c r="H213" s="236"/>
      <c r="I213" s="236"/>
      <c r="J213" s="236"/>
      <c r="K213" s="236"/>
    </row>
    <row r="214" spans="1:11" s="235" customFormat="1" x14ac:dyDescent="0.25">
      <c r="A214" s="236"/>
      <c r="B214" s="236"/>
      <c r="C214" s="236"/>
      <c r="D214" s="236"/>
      <c r="G214" s="236"/>
      <c r="H214" s="236"/>
      <c r="I214" s="236"/>
      <c r="J214" s="236"/>
      <c r="K214" s="236"/>
    </row>
  </sheetData>
  <mergeCells count="24">
    <mergeCell ref="B5:D5"/>
    <mergeCell ref="E5:G5"/>
    <mergeCell ref="H5:I5"/>
    <mergeCell ref="J5:L5"/>
    <mergeCell ref="B45:D45"/>
    <mergeCell ref="E45:G45"/>
    <mergeCell ref="H45:I45"/>
    <mergeCell ref="J45:L45"/>
    <mergeCell ref="AO85:AQ85"/>
    <mergeCell ref="B121:D121"/>
    <mergeCell ref="E121:G121"/>
    <mergeCell ref="H121:I121"/>
    <mergeCell ref="J121:L121"/>
    <mergeCell ref="B85:D85"/>
    <mergeCell ref="E85:G85"/>
    <mergeCell ref="H85:I85"/>
    <mergeCell ref="J85:L85"/>
    <mergeCell ref="AG85:AI85"/>
    <mergeCell ref="AJ85:AL85"/>
    <mergeCell ref="B157:F157"/>
    <mergeCell ref="G157:K157"/>
    <mergeCell ref="L157:N157"/>
    <mergeCell ref="O157:S157"/>
    <mergeCell ref="AM85:AN8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F9866-CD19-4A5C-AAFF-56CA8BE8219A}">
  <sheetPr>
    <tabColor rgb="FF7B2038"/>
  </sheetPr>
  <dimension ref="A1:M66"/>
  <sheetViews>
    <sheetView showGridLines="0" zoomScale="80" zoomScaleNormal="80" workbookViewId="0">
      <pane ySplit="3" topLeftCell="A4" activePane="bottomLeft" state="frozen"/>
      <selection pane="bottomLeft" activeCell="I28" sqref="I28:M56"/>
    </sheetView>
  </sheetViews>
  <sheetFormatPr defaultColWidth="8.85546875" defaultRowHeight="12" x14ac:dyDescent="0.2"/>
  <cols>
    <col min="1" max="1" width="57.85546875" style="271" bestFit="1" customWidth="1"/>
    <col min="2" max="3" width="10" style="269" bestFit="1" customWidth="1"/>
    <col min="4" max="4" width="11.42578125" style="270" bestFit="1" customWidth="1"/>
    <col min="5" max="5" width="10" style="271" bestFit="1" customWidth="1"/>
    <col min="6" max="6" width="9.5703125" style="271" bestFit="1" customWidth="1"/>
    <col min="7" max="7" width="12.42578125" style="271" bestFit="1" customWidth="1"/>
    <col min="8" max="16384" width="8.85546875" style="271"/>
  </cols>
  <sheetData>
    <row r="1" spans="1:13" ht="14.25" x14ac:dyDescent="0.2">
      <c r="A1" s="282" t="s">
        <v>2</v>
      </c>
    </row>
    <row r="2" spans="1:13" ht="14.25" x14ac:dyDescent="0.2">
      <c r="A2" s="282" t="s">
        <v>311</v>
      </c>
    </row>
    <row r="3" spans="1:13" ht="14.25" x14ac:dyDescent="0.25">
      <c r="A3" s="283" t="s">
        <v>0</v>
      </c>
      <c r="B3" s="272"/>
      <c r="C3" s="272"/>
      <c r="D3" s="273"/>
    </row>
    <row r="4" spans="1:13" x14ac:dyDescent="0.2">
      <c r="A4" s="284"/>
      <c r="B4" s="274"/>
      <c r="C4" s="274"/>
      <c r="D4" s="275"/>
    </row>
    <row r="5" spans="1:13" x14ac:dyDescent="0.2">
      <c r="A5" s="243" t="s">
        <v>145</v>
      </c>
      <c r="B5" s="243"/>
      <c r="C5" s="243"/>
      <c r="D5" s="243"/>
      <c r="E5" s="243"/>
      <c r="F5" s="243"/>
      <c r="G5" s="243"/>
    </row>
    <row r="6" spans="1:13" ht="12.75" thickBot="1" x14ac:dyDescent="0.25">
      <c r="A6" s="244" t="s">
        <v>0</v>
      </c>
      <c r="B6" s="245" t="s">
        <v>498</v>
      </c>
      <c r="C6" s="245" t="s">
        <v>499</v>
      </c>
      <c r="D6" s="246" t="s">
        <v>3</v>
      </c>
      <c r="E6" s="245" t="s">
        <v>500</v>
      </c>
      <c r="F6" s="245" t="s">
        <v>501</v>
      </c>
      <c r="G6" s="246" t="s">
        <v>3</v>
      </c>
    </row>
    <row r="7" spans="1:13" ht="12.75" thickBot="1" x14ac:dyDescent="0.25">
      <c r="A7" s="250" t="s">
        <v>146</v>
      </c>
      <c r="B7" s="251">
        <v>22705</v>
      </c>
      <c r="C7" s="251">
        <v>24238</v>
      </c>
      <c r="D7" s="252">
        <v>-6.3E-2</v>
      </c>
      <c r="E7" s="251">
        <v>72948</v>
      </c>
      <c r="F7" s="251">
        <v>69888</v>
      </c>
      <c r="G7" s="252">
        <v>4.3999999999999997E-2</v>
      </c>
      <c r="I7" s="279"/>
      <c r="J7" s="279"/>
      <c r="L7" s="279"/>
      <c r="M7" s="279"/>
    </row>
    <row r="8" spans="1:13" ht="12.75" thickBot="1" x14ac:dyDescent="0.25">
      <c r="A8" s="250" t="s">
        <v>147</v>
      </c>
      <c r="B8" s="251">
        <v>-15120</v>
      </c>
      <c r="C8" s="251">
        <v>-18179</v>
      </c>
      <c r="D8" s="252">
        <v>-0.16800000000000001</v>
      </c>
      <c r="E8" s="251">
        <v>-49324</v>
      </c>
      <c r="F8" s="251">
        <v>-49584</v>
      </c>
      <c r="G8" s="252">
        <v>-5.0000000000000001E-3</v>
      </c>
      <c r="I8" s="279"/>
      <c r="J8" s="279"/>
      <c r="L8" s="279"/>
      <c r="M8" s="279"/>
    </row>
    <row r="9" spans="1:13" ht="12.75" thickBot="1" x14ac:dyDescent="0.25">
      <c r="A9" s="247" t="s">
        <v>150</v>
      </c>
      <c r="B9" s="248">
        <v>7585</v>
      </c>
      <c r="C9" s="248">
        <v>6059</v>
      </c>
      <c r="D9" s="246">
        <v>0.252</v>
      </c>
      <c r="E9" s="248">
        <v>23624</v>
      </c>
      <c r="F9" s="248">
        <v>20304</v>
      </c>
      <c r="G9" s="246">
        <v>0.16400000000000001</v>
      </c>
    </row>
    <row r="10" spans="1:13" ht="12.75" thickBot="1" x14ac:dyDescent="0.25">
      <c r="A10" s="253" t="s">
        <v>151</v>
      </c>
      <c r="B10" s="254">
        <v>0.33400000000000002</v>
      </c>
      <c r="C10" s="254">
        <v>0.25</v>
      </c>
      <c r="D10" s="294" t="s">
        <v>521</v>
      </c>
      <c r="E10" s="254">
        <v>0.32400000000000001</v>
      </c>
      <c r="F10" s="254">
        <v>0.29099999999999998</v>
      </c>
      <c r="G10" s="294" t="s">
        <v>519</v>
      </c>
      <c r="H10" s="291"/>
      <c r="I10" s="291"/>
    </row>
    <row r="11" spans="1:13" ht="12.75" thickBot="1" x14ac:dyDescent="0.25">
      <c r="A11" s="250" t="s">
        <v>272</v>
      </c>
      <c r="B11" s="251">
        <v>-2343</v>
      </c>
      <c r="C11" s="251">
        <v>-2027</v>
      </c>
      <c r="D11" s="252">
        <v>0.156</v>
      </c>
      <c r="E11" s="251">
        <v>-8539</v>
      </c>
      <c r="F11" s="251">
        <v>-6747</v>
      </c>
      <c r="G11" s="252">
        <v>0.26600000000000001</v>
      </c>
      <c r="I11" s="279"/>
      <c r="J11" s="279"/>
      <c r="L11" s="279"/>
      <c r="M11" s="279"/>
    </row>
    <row r="12" spans="1:13" ht="12.75" thickBot="1" x14ac:dyDescent="0.25">
      <c r="A12" s="250" t="s">
        <v>312</v>
      </c>
      <c r="B12" s="251">
        <v>-1281</v>
      </c>
      <c r="C12" s="251">
        <v>-890</v>
      </c>
      <c r="D12" s="252">
        <v>0.439</v>
      </c>
      <c r="E12" s="251">
        <v>-3904</v>
      </c>
      <c r="F12" s="251">
        <v>-3281</v>
      </c>
      <c r="G12" s="252">
        <v>0.19</v>
      </c>
      <c r="I12" s="279"/>
      <c r="J12" s="279"/>
      <c r="L12" s="279"/>
      <c r="M12" s="279"/>
    </row>
    <row r="13" spans="1:13" ht="12.75" thickBot="1" x14ac:dyDescent="0.25">
      <c r="A13" s="250" t="s">
        <v>313</v>
      </c>
      <c r="B13" s="251">
        <v>82</v>
      </c>
      <c r="C13" s="251">
        <v>199</v>
      </c>
      <c r="D13" s="252">
        <v>-0.58799999999999997</v>
      </c>
      <c r="E13" s="251">
        <v>397</v>
      </c>
      <c r="F13" s="251">
        <v>286</v>
      </c>
      <c r="G13" s="252">
        <v>0.38800000000000001</v>
      </c>
      <c r="I13" s="279"/>
      <c r="J13" s="279"/>
      <c r="L13" s="279"/>
      <c r="M13" s="279"/>
    </row>
    <row r="14" spans="1:13" ht="12.75" thickBot="1" x14ac:dyDescent="0.25">
      <c r="A14" s="247" t="s">
        <v>314</v>
      </c>
      <c r="B14" s="248">
        <v>-3542</v>
      </c>
      <c r="C14" s="248">
        <v>-2718</v>
      </c>
      <c r="D14" s="246">
        <v>0.30299999999999999</v>
      </c>
      <c r="E14" s="248">
        <v>-12046</v>
      </c>
      <c r="F14" s="248">
        <v>-9742</v>
      </c>
      <c r="G14" s="246">
        <v>0.23699999999999999</v>
      </c>
    </row>
    <row r="15" spans="1:13" ht="12.75" thickBot="1" x14ac:dyDescent="0.25">
      <c r="A15" s="247" t="s">
        <v>157</v>
      </c>
      <c r="B15" s="248">
        <v>4043</v>
      </c>
      <c r="C15" s="248">
        <v>3341</v>
      </c>
      <c r="D15" s="246">
        <v>0.21</v>
      </c>
      <c r="E15" s="248">
        <v>11578</v>
      </c>
      <c r="F15" s="248">
        <v>10562</v>
      </c>
      <c r="G15" s="246">
        <v>9.6000000000000002E-2</v>
      </c>
    </row>
    <row r="16" spans="1:13" ht="12.75" thickBot="1" x14ac:dyDescent="0.25">
      <c r="A16" s="253" t="s">
        <v>229</v>
      </c>
      <c r="B16" s="254">
        <v>0.17799999999999999</v>
      </c>
      <c r="C16" s="254">
        <v>0.13800000000000001</v>
      </c>
      <c r="D16" s="294" t="s">
        <v>520</v>
      </c>
      <c r="E16" s="254">
        <v>0.159</v>
      </c>
      <c r="F16" s="254">
        <v>0.151</v>
      </c>
      <c r="G16" s="294" t="s">
        <v>337</v>
      </c>
      <c r="H16" s="291"/>
      <c r="I16" s="291"/>
    </row>
    <row r="17" spans="1:13" ht="12.75" thickBot="1" x14ac:dyDescent="0.25">
      <c r="A17" s="250" t="s">
        <v>315</v>
      </c>
      <c r="B17" s="251">
        <v>-1063</v>
      </c>
      <c r="C17" s="251">
        <v>-884</v>
      </c>
      <c r="D17" s="252">
        <v>0.20200000000000001</v>
      </c>
      <c r="E17" s="251">
        <v>-4087</v>
      </c>
      <c r="F17" s="251">
        <v>-3235</v>
      </c>
      <c r="G17" s="252">
        <v>0.26300000000000001</v>
      </c>
      <c r="I17" s="279"/>
      <c r="J17" s="279"/>
      <c r="L17" s="279"/>
      <c r="M17" s="279"/>
    </row>
    <row r="18" spans="1:13" ht="12.75" thickBot="1" x14ac:dyDescent="0.25">
      <c r="A18" s="250" t="s">
        <v>316</v>
      </c>
      <c r="B18" s="251">
        <v>-279</v>
      </c>
      <c r="C18" s="251">
        <v>-249</v>
      </c>
      <c r="D18" s="252">
        <v>0.12</v>
      </c>
      <c r="E18" s="251">
        <v>-1091</v>
      </c>
      <c r="F18" s="251">
        <v>-956</v>
      </c>
      <c r="G18" s="252">
        <v>0.14099999999999999</v>
      </c>
      <c r="I18" s="279"/>
      <c r="J18" s="279"/>
      <c r="L18" s="279"/>
      <c r="M18" s="279"/>
    </row>
    <row r="19" spans="1:13" ht="12.75" thickBot="1" x14ac:dyDescent="0.25">
      <c r="A19" s="250" t="s">
        <v>16</v>
      </c>
      <c r="B19" s="251">
        <v>-1249</v>
      </c>
      <c r="C19" s="251">
        <v>-1217</v>
      </c>
      <c r="D19" s="252">
        <v>2.5999999999999999E-2</v>
      </c>
      <c r="E19" s="251">
        <v>-5063</v>
      </c>
      <c r="F19" s="251">
        <v>-5046</v>
      </c>
      <c r="G19" s="252">
        <v>3.0000000000000001E-3</v>
      </c>
      <c r="I19" s="279"/>
      <c r="J19" s="279"/>
      <c r="L19" s="279"/>
      <c r="M19" s="279"/>
    </row>
    <row r="20" spans="1:13" ht="12.75" thickBot="1" x14ac:dyDescent="0.25">
      <c r="A20" s="250" t="s">
        <v>518</v>
      </c>
      <c r="B20" s="251">
        <v>227</v>
      </c>
      <c r="C20" s="251">
        <v>1892</v>
      </c>
      <c r="D20" s="252">
        <v>-0.88</v>
      </c>
      <c r="E20" s="251">
        <v>227</v>
      </c>
      <c r="F20" s="251">
        <v>1892</v>
      </c>
      <c r="G20" s="252">
        <v>-0.88</v>
      </c>
      <c r="I20" s="279"/>
      <c r="J20" s="279"/>
      <c r="L20" s="279"/>
      <c r="M20" s="279"/>
    </row>
    <row r="21" spans="1:13" ht="12.75" thickBot="1" x14ac:dyDescent="0.25">
      <c r="A21" s="250" t="s">
        <v>317</v>
      </c>
      <c r="B21" s="251">
        <v>-1766</v>
      </c>
      <c r="C21" s="251">
        <v>1841</v>
      </c>
      <c r="D21" s="252" t="s">
        <v>4</v>
      </c>
      <c r="E21" s="251">
        <v>7481</v>
      </c>
      <c r="F21" s="251">
        <v>7790</v>
      </c>
      <c r="G21" s="252">
        <v>-0.04</v>
      </c>
      <c r="I21" s="279"/>
      <c r="J21" s="279"/>
      <c r="L21" s="279"/>
      <c r="M21" s="279"/>
    </row>
    <row r="22" spans="1:13" ht="12.75" thickBot="1" x14ac:dyDescent="0.25">
      <c r="A22" s="250" t="s">
        <v>318</v>
      </c>
      <c r="B22" s="251">
        <v>-793</v>
      </c>
      <c r="C22" s="251">
        <v>-52</v>
      </c>
      <c r="D22" s="252" t="s">
        <v>4</v>
      </c>
      <c r="E22" s="251">
        <v>-793</v>
      </c>
      <c r="F22" s="251">
        <v>-1851</v>
      </c>
      <c r="G22" s="252">
        <v>-0.57199999999999995</v>
      </c>
      <c r="I22" s="279"/>
      <c r="J22" s="279"/>
      <c r="L22" s="279"/>
      <c r="M22" s="279"/>
    </row>
    <row r="23" spans="1:13" ht="12.75" thickBot="1" x14ac:dyDescent="0.25">
      <c r="A23" s="247" t="s">
        <v>279</v>
      </c>
      <c r="B23" s="248">
        <v>-880</v>
      </c>
      <c r="C23" s="248">
        <v>4672</v>
      </c>
      <c r="D23" s="246" t="s">
        <v>4</v>
      </c>
      <c r="E23" s="248">
        <v>8252</v>
      </c>
      <c r="F23" s="248">
        <v>9156</v>
      </c>
      <c r="G23" s="246">
        <v>-9.9000000000000005E-2</v>
      </c>
    </row>
    <row r="24" spans="1:13" x14ac:dyDescent="0.2">
      <c r="B24" s="271"/>
      <c r="C24" s="271"/>
      <c r="D24" s="271"/>
    </row>
    <row r="25" spans="1:13" x14ac:dyDescent="0.2">
      <c r="B25" s="271"/>
      <c r="C25" s="271"/>
      <c r="D25" s="271"/>
    </row>
    <row r="26" spans="1:13" x14ac:dyDescent="0.2">
      <c r="A26" s="243" t="s">
        <v>174</v>
      </c>
      <c r="B26" s="290"/>
      <c r="C26" s="290"/>
      <c r="D26" s="290"/>
      <c r="E26" s="290"/>
      <c r="F26" s="290"/>
      <c r="G26" s="290"/>
    </row>
    <row r="27" spans="1:13" ht="12.75" thickBot="1" x14ac:dyDescent="0.25">
      <c r="A27" s="244" t="s">
        <v>0</v>
      </c>
      <c r="B27" s="245" t="s">
        <v>498</v>
      </c>
      <c r="C27" s="245" t="s">
        <v>499</v>
      </c>
      <c r="D27" s="246" t="s">
        <v>3</v>
      </c>
      <c r="E27" s="245" t="s">
        <v>500</v>
      </c>
      <c r="F27" s="245" t="s">
        <v>501</v>
      </c>
      <c r="G27" s="246" t="s">
        <v>3</v>
      </c>
    </row>
    <row r="28" spans="1:13" ht="12.75" thickBot="1" x14ac:dyDescent="0.25">
      <c r="A28" s="250" t="s">
        <v>319</v>
      </c>
      <c r="B28" s="251">
        <v>25904</v>
      </c>
      <c r="C28" s="251">
        <v>25134</v>
      </c>
      <c r="D28" s="252">
        <f t="shared" ref="D28:D46" si="0">IFERROR(ROUND(B28/C28-1,3),"NMF")</f>
        <v>3.1E-2</v>
      </c>
      <c r="E28" s="251">
        <v>80307</v>
      </c>
      <c r="F28" s="251">
        <v>70587</v>
      </c>
      <c r="G28" s="252">
        <v>0.13800000000000001</v>
      </c>
      <c r="I28" s="279"/>
      <c r="J28" s="279"/>
      <c r="L28" s="279"/>
      <c r="M28" s="279"/>
    </row>
    <row r="29" spans="1:13" ht="12.75" thickBot="1" x14ac:dyDescent="0.25">
      <c r="A29" s="250" t="s">
        <v>320</v>
      </c>
      <c r="B29" s="251">
        <v>-2614</v>
      </c>
      <c r="C29" s="251">
        <v>-2532</v>
      </c>
      <c r="D29" s="252">
        <f t="shared" si="0"/>
        <v>3.2000000000000001E-2</v>
      </c>
      <c r="E29" s="251">
        <v>-9762</v>
      </c>
      <c r="F29" s="251">
        <v>-9041</v>
      </c>
      <c r="G29" s="252">
        <v>0.08</v>
      </c>
      <c r="I29" s="279"/>
      <c r="J29" s="279"/>
      <c r="L29" s="279"/>
      <c r="M29" s="279"/>
    </row>
    <row r="30" spans="1:13" ht="12.75" thickBot="1" x14ac:dyDescent="0.25">
      <c r="A30" s="250" t="s">
        <v>321</v>
      </c>
      <c r="B30" s="251">
        <v>-19273</v>
      </c>
      <c r="C30" s="251">
        <v>-18226</v>
      </c>
      <c r="D30" s="252">
        <f t="shared" si="0"/>
        <v>5.7000000000000002E-2</v>
      </c>
      <c r="E30" s="251">
        <v>-64134</v>
      </c>
      <c r="F30" s="251">
        <v>-55688</v>
      </c>
      <c r="G30" s="252">
        <v>0.152</v>
      </c>
      <c r="I30" s="279"/>
      <c r="J30" s="279"/>
      <c r="L30" s="279"/>
      <c r="M30" s="279"/>
    </row>
    <row r="31" spans="1:13" ht="12.75" thickBot="1" x14ac:dyDescent="0.25">
      <c r="A31" s="247" t="s">
        <v>185</v>
      </c>
      <c r="B31" s="248">
        <v>4017</v>
      </c>
      <c r="C31" s="248">
        <v>4376</v>
      </c>
      <c r="D31" s="246">
        <f t="shared" si="0"/>
        <v>-8.2000000000000003E-2</v>
      </c>
      <c r="E31" s="248">
        <v>6411</v>
      </c>
      <c r="F31" s="248">
        <v>5858</v>
      </c>
      <c r="G31" s="246">
        <v>9.4E-2</v>
      </c>
    </row>
    <row r="32" spans="1:13" ht="12.75" thickBot="1" x14ac:dyDescent="0.25">
      <c r="A32" s="250" t="s">
        <v>322</v>
      </c>
      <c r="B32" s="251">
        <v>-677</v>
      </c>
      <c r="C32" s="251">
        <v>-754</v>
      </c>
      <c r="D32" s="252">
        <f t="shared" si="0"/>
        <v>-0.10199999999999999</v>
      </c>
      <c r="E32" s="251">
        <v>-3029</v>
      </c>
      <c r="F32" s="251">
        <v>-3037</v>
      </c>
      <c r="G32" s="252">
        <v>-3.0000000000000001E-3</v>
      </c>
      <c r="I32" s="279"/>
      <c r="J32" s="279"/>
      <c r="L32" s="279"/>
      <c r="M32" s="279"/>
    </row>
    <row r="33" spans="1:13" ht="12.75" thickBot="1" x14ac:dyDescent="0.25">
      <c r="A33" s="250" t="s">
        <v>323</v>
      </c>
      <c r="B33" s="251">
        <v>-37</v>
      </c>
      <c r="C33" s="251">
        <v>-42</v>
      </c>
      <c r="D33" s="252">
        <f t="shared" si="0"/>
        <v>-0.11899999999999999</v>
      </c>
      <c r="E33" s="251">
        <v>-155</v>
      </c>
      <c r="F33" s="251">
        <v>-151</v>
      </c>
      <c r="G33" s="252">
        <v>2.5999999999999999E-2</v>
      </c>
      <c r="I33" s="279"/>
      <c r="J33" s="279"/>
      <c r="L33" s="279"/>
      <c r="M33" s="279"/>
    </row>
    <row r="34" spans="1:13" ht="12.75" thickBot="1" x14ac:dyDescent="0.25">
      <c r="A34" s="250" t="s">
        <v>324</v>
      </c>
      <c r="B34" s="251">
        <v>0</v>
      </c>
      <c r="C34" s="251">
        <v>0</v>
      </c>
      <c r="D34" s="252" t="str">
        <f t="shared" si="0"/>
        <v>NMF</v>
      </c>
      <c r="E34" s="251">
        <v>0</v>
      </c>
      <c r="F34" s="251">
        <v>2544</v>
      </c>
      <c r="G34" s="252" t="s">
        <v>4</v>
      </c>
      <c r="I34" s="279"/>
      <c r="J34" s="279"/>
      <c r="L34" s="279"/>
      <c r="M34" s="279"/>
    </row>
    <row r="35" spans="1:13" ht="12.75" thickBot="1" x14ac:dyDescent="0.25">
      <c r="A35" s="247" t="s">
        <v>284</v>
      </c>
      <c r="B35" s="248">
        <v>-714</v>
      </c>
      <c r="C35" s="248">
        <v>-796</v>
      </c>
      <c r="D35" s="246">
        <f t="shared" si="0"/>
        <v>-0.10299999999999999</v>
      </c>
      <c r="E35" s="248">
        <v>-3184</v>
      </c>
      <c r="F35" s="248">
        <v>-644</v>
      </c>
      <c r="G35" s="246" t="s">
        <v>4</v>
      </c>
    </row>
    <row r="36" spans="1:13" ht="12.75" thickBot="1" x14ac:dyDescent="0.25">
      <c r="A36" s="250" t="s">
        <v>246</v>
      </c>
      <c r="B36" s="251">
        <v>7148</v>
      </c>
      <c r="C36" s="251">
        <v>9799</v>
      </c>
      <c r="D36" s="252">
        <f t="shared" si="0"/>
        <v>-0.27100000000000002</v>
      </c>
      <c r="E36" s="251">
        <v>28758</v>
      </c>
      <c r="F36" s="251">
        <v>56718</v>
      </c>
      <c r="G36" s="252">
        <v>-0.49299999999999999</v>
      </c>
      <c r="I36" s="279"/>
      <c r="J36" s="279"/>
      <c r="L36" s="279"/>
      <c r="M36" s="279"/>
    </row>
    <row r="37" spans="1:13" ht="12.75" thickBot="1" x14ac:dyDescent="0.25">
      <c r="A37" s="250" t="s">
        <v>247</v>
      </c>
      <c r="B37" s="251">
        <v>-6893</v>
      </c>
      <c r="C37" s="251">
        <v>-11875</v>
      </c>
      <c r="D37" s="252">
        <f t="shared" si="0"/>
        <v>-0.42</v>
      </c>
      <c r="E37" s="251">
        <v>-24024</v>
      </c>
      <c r="F37" s="251">
        <v>-55450</v>
      </c>
      <c r="G37" s="252">
        <v>-0.56699999999999995</v>
      </c>
      <c r="I37" s="279"/>
      <c r="J37" s="279"/>
      <c r="L37" s="279"/>
      <c r="M37" s="279"/>
    </row>
    <row r="38" spans="1:13" ht="12.75" thickBot="1" x14ac:dyDescent="0.25">
      <c r="A38" s="250" t="s">
        <v>248</v>
      </c>
      <c r="B38" s="251">
        <v>-994</v>
      </c>
      <c r="C38" s="251">
        <v>-989</v>
      </c>
      <c r="D38" s="252">
        <f t="shared" si="0"/>
        <v>5.0000000000000001E-3</v>
      </c>
      <c r="E38" s="251">
        <v>-3925</v>
      </c>
      <c r="F38" s="251">
        <v>-4687</v>
      </c>
      <c r="G38" s="252">
        <v>-0.16300000000000001</v>
      </c>
      <c r="I38" s="279"/>
      <c r="J38" s="279"/>
      <c r="L38" s="279"/>
      <c r="M38" s="279"/>
    </row>
    <row r="39" spans="1:13" ht="12.75" thickBot="1" x14ac:dyDescent="0.25">
      <c r="A39" s="250" t="s">
        <v>522</v>
      </c>
      <c r="B39" s="251">
        <v>-1873</v>
      </c>
      <c r="C39" s="251">
        <v>0</v>
      </c>
      <c r="D39" s="252" t="str">
        <f t="shared" si="0"/>
        <v>NMF</v>
      </c>
      <c r="E39" s="251">
        <v>-1873</v>
      </c>
      <c r="F39" s="251">
        <v>0</v>
      </c>
      <c r="G39" s="252" t="s">
        <v>4</v>
      </c>
      <c r="I39" s="279"/>
      <c r="J39" s="279"/>
      <c r="L39" s="279"/>
      <c r="M39" s="279"/>
    </row>
    <row r="40" spans="1:13" ht="12.75" thickBot="1" x14ac:dyDescent="0.25">
      <c r="A40" s="250" t="s">
        <v>325</v>
      </c>
      <c r="B40" s="251">
        <v>-383</v>
      </c>
      <c r="C40" s="251">
        <v>-354</v>
      </c>
      <c r="D40" s="252">
        <f t="shared" si="0"/>
        <v>8.2000000000000003E-2</v>
      </c>
      <c r="E40" s="251">
        <v>-1395</v>
      </c>
      <c r="F40" s="251">
        <v>-984</v>
      </c>
      <c r="G40" s="252">
        <v>0.41799999999999998</v>
      </c>
      <c r="I40" s="279"/>
      <c r="J40" s="279"/>
      <c r="L40" s="279"/>
      <c r="M40" s="279"/>
    </row>
    <row r="41" spans="1:13" ht="12.75" thickBot="1" x14ac:dyDescent="0.25">
      <c r="A41" s="250" t="s">
        <v>326</v>
      </c>
      <c r="B41" s="251">
        <v>-185</v>
      </c>
      <c r="C41" s="251">
        <v>-108</v>
      </c>
      <c r="D41" s="252">
        <f t="shared" si="0"/>
        <v>0.71299999999999997</v>
      </c>
      <c r="E41" s="251">
        <v>-675</v>
      </c>
      <c r="F41" s="251">
        <v>-438</v>
      </c>
      <c r="G41" s="252">
        <v>0.54100000000000004</v>
      </c>
      <c r="I41" s="279"/>
      <c r="J41" s="279"/>
      <c r="L41" s="279"/>
      <c r="M41" s="279"/>
    </row>
    <row r="42" spans="1:13" ht="12.75" thickBot="1" x14ac:dyDescent="0.25">
      <c r="A42" s="247" t="s">
        <v>199</v>
      </c>
      <c r="B42" s="248">
        <v>-3180</v>
      </c>
      <c r="C42" s="248">
        <v>-3527</v>
      </c>
      <c r="D42" s="246">
        <f t="shared" si="0"/>
        <v>-9.8000000000000004E-2</v>
      </c>
      <c r="E42" s="248">
        <v>-3134</v>
      </c>
      <c r="F42" s="248">
        <v>-4841</v>
      </c>
      <c r="G42" s="246">
        <v>-0.35299999999999998</v>
      </c>
    </row>
    <row r="43" spans="1:13" ht="12.75" thickBot="1" x14ac:dyDescent="0.25">
      <c r="A43" s="250" t="s">
        <v>201</v>
      </c>
      <c r="B43" s="251">
        <v>-58</v>
      </c>
      <c r="C43" s="251">
        <v>-40</v>
      </c>
      <c r="D43" s="252">
        <f t="shared" si="0"/>
        <v>0.45</v>
      </c>
      <c r="E43" s="251">
        <v>-153</v>
      </c>
      <c r="F43" s="251">
        <v>-314</v>
      </c>
      <c r="G43" s="252">
        <v>-0.51300000000000001</v>
      </c>
    </row>
    <row r="44" spans="1:13" ht="12.75" thickBot="1" x14ac:dyDescent="0.25">
      <c r="A44" s="247" t="s">
        <v>202</v>
      </c>
      <c r="B44" s="248">
        <v>65</v>
      </c>
      <c r="C44" s="248">
        <v>13</v>
      </c>
      <c r="D44" s="246" t="s">
        <v>4</v>
      </c>
      <c r="E44" s="248">
        <v>-60</v>
      </c>
      <c r="F44" s="248">
        <v>59</v>
      </c>
      <c r="G44" s="246" t="s">
        <v>4</v>
      </c>
    </row>
    <row r="45" spans="1:13" ht="12.75" thickBot="1" x14ac:dyDescent="0.25">
      <c r="A45" s="247" t="s">
        <v>287</v>
      </c>
      <c r="B45" s="248">
        <v>491</v>
      </c>
      <c r="C45" s="248">
        <v>603</v>
      </c>
      <c r="D45" s="246">
        <f t="shared" si="0"/>
        <v>-0.186</v>
      </c>
      <c r="E45" s="248">
        <v>616</v>
      </c>
      <c r="F45" s="248">
        <v>557</v>
      </c>
      <c r="G45" s="246">
        <v>0.106</v>
      </c>
      <c r="I45" s="279"/>
      <c r="J45" s="279"/>
      <c r="L45" s="279"/>
      <c r="M45" s="279"/>
    </row>
    <row r="46" spans="1:13" ht="12.75" thickBot="1" x14ac:dyDescent="0.25">
      <c r="A46" s="247" t="s">
        <v>288</v>
      </c>
      <c r="B46" s="248">
        <v>556</v>
      </c>
      <c r="C46" s="248">
        <v>616</v>
      </c>
      <c r="D46" s="246">
        <f t="shared" si="0"/>
        <v>-9.7000000000000003E-2</v>
      </c>
      <c r="E46" s="248">
        <v>556</v>
      </c>
      <c r="F46" s="248">
        <v>616</v>
      </c>
      <c r="G46" s="246">
        <v>-9.7000000000000003E-2</v>
      </c>
      <c r="I46" s="279"/>
      <c r="J46" s="279"/>
      <c r="L46" s="279"/>
      <c r="M46" s="279"/>
    </row>
    <row r="47" spans="1:13" x14ac:dyDescent="0.2">
      <c r="B47" s="279"/>
      <c r="C47" s="279"/>
      <c r="D47" s="271"/>
    </row>
    <row r="48" spans="1:13" x14ac:dyDescent="0.2">
      <c r="B48" s="279"/>
      <c r="C48" s="279"/>
      <c r="D48" s="271"/>
    </row>
    <row r="49" spans="1:12" x14ac:dyDescent="0.2">
      <c r="A49" s="243" t="s">
        <v>205</v>
      </c>
      <c r="B49" s="243"/>
      <c r="C49" s="243"/>
      <c r="D49" s="290"/>
      <c r="E49" s="243"/>
      <c r="F49" s="290"/>
    </row>
    <row r="50" spans="1:12" ht="12.75" thickBot="1" x14ac:dyDescent="0.25">
      <c r="A50" s="244" t="s">
        <v>0</v>
      </c>
      <c r="B50" s="266">
        <v>44926</v>
      </c>
      <c r="C50" s="266">
        <v>44834</v>
      </c>
      <c r="D50" s="267" t="s">
        <v>3</v>
      </c>
      <c r="E50" s="266">
        <v>44561</v>
      </c>
      <c r="F50" s="267" t="s">
        <v>3</v>
      </c>
      <c r="I50" s="279"/>
      <c r="J50" s="279"/>
      <c r="L50" s="279"/>
    </row>
    <row r="51" spans="1:12" ht="12.75" thickBot="1" x14ac:dyDescent="0.25">
      <c r="A51" s="250" t="s">
        <v>289</v>
      </c>
      <c r="B51" s="251">
        <v>556</v>
      </c>
      <c r="C51" s="251">
        <v>491</v>
      </c>
      <c r="D51" s="252">
        <v>0.13200000000000001</v>
      </c>
      <c r="E51" s="251">
        <v>616</v>
      </c>
      <c r="F51" s="252">
        <v>-9.7000000000000003E-2</v>
      </c>
      <c r="I51" s="279"/>
      <c r="J51" s="279"/>
      <c r="L51" s="279"/>
    </row>
    <row r="52" spans="1:12" ht="12.75" thickBot="1" x14ac:dyDescent="0.25">
      <c r="A52" s="250" t="s">
        <v>327</v>
      </c>
      <c r="B52" s="251">
        <v>4137</v>
      </c>
      <c r="C52" s="251">
        <v>3873</v>
      </c>
      <c r="D52" s="252">
        <v>6.8000000000000005E-2</v>
      </c>
      <c r="E52" s="251">
        <v>4101</v>
      </c>
      <c r="F52" s="252">
        <v>8.9999999999999993E-3</v>
      </c>
      <c r="I52" s="279"/>
    </row>
    <row r="53" spans="1:12" ht="12.75" thickBot="1" x14ac:dyDescent="0.25">
      <c r="A53" s="250" t="s">
        <v>328</v>
      </c>
      <c r="B53" s="251">
        <v>52082</v>
      </c>
      <c r="C53" s="251">
        <v>52771</v>
      </c>
      <c r="D53" s="252">
        <v>-1.2999999999999999E-2</v>
      </c>
      <c r="E53" s="251">
        <v>50231</v>
      </c>
      <c r="F53" s="252">
        <v>3.6999999999999998E-2</v>
      </c>
      <c r="I53" s="279"/>
    </row>
    <row r="54" spans="1:12" ht="12.75" thickBot="1" x14ac:dyDescent="0.25">
      <c r="A54" s="250" t="s">
        <v>329</v>
      </c>
      <c r="B54" s="251">
        <v>5876</v>
      </c>
      <c r="C54" s="251">
        <v>6049</v>
      </c>
      <c r="D54" s="252">
        <v>-2.9000000000000001E-2</v>
      </c>
      <c r="E54" s="251">
        <v>6708</v>
      </c>
      <c r="F54" s="252">
        <v>-0.124</v>
      </c>
      <c r="I54" s="279"/>
    </row>
    <row r="55" spans="1:12" ht="12.75" thickBot="1" x14ac:dyDescent="0.25">
      <c r="A55" s="250" t="s">
        <v>330</v>
      </c>
      <c r="B55" s="251">
        <v>6283</v>
      </c>
      <c r="C55" s="251">
        <v>5298</v>
      </c>
      <c r="D55" s="252">
        <v>0.186</v>
      </c>
      <c r="E55" s="251">
        <v>4031</v>
      </c>
      <c r="F55" s="252">
        <v>0.55900000000000005</v>
      </c>
      <c r="I55" s="279"/>
    </row>
    <row r="56" spans="1:12" ht="12.75" thickBot="1" x14ac:dyDescent="0.25">
      <c r="A56" s="250" t="s">
        <v>293</v>
      </c>
      <c r="B56" s="251">
        <v>19146</v>
      </c>
      <c r="C56" s="251">
        <v>19870</v>
      </c>
      <c r="D56" s="252">
        <v>-3.5999999999999997E-2</v>
      </c>
      <c r="E56" s="251">
        <v>13084</v>
      </c>
      <c r="F56" s="252">
        <v>0.46300000000000002</v>
      </c>
      <c r="I56" s="279"/>
    </row>
    <row r="57" spans="1:12" ht="12.75" thickBot="1" x14ac:dyDescent="0.25">
      <c r="A57" s="247" t="s">
        <v>260</v>
      </c>
      <c r="B57" s="248">
        <v>88080</v>
      </c>
      <c r="C57" s="248">
        <v>88352</v>
      </c>
      <c r="D57" s="246">
        <v>-3.0000000000000001E-3</v>
      </c>
      <c r="E57" s="248">
        <v>78771</v>
      </c>
      <c r="F57" s="246">
        <v>0.11799999999999999</v>
      </c>
      <c r="I57" s="279"/>
    </row>
    <row r="58" spans="1:12" ht="12.75" thickBot="1" x14ac:dyDescent="0.25">
      <c r="A58" s="250" t="s">
        <v>299</v>
      </c>
      <c r="B58" s="251">
        <v>50426</v>
      </c>
      <c r="C58" s="251">
        <v>48874</v>
      </c>
      <c r="D58" s="252">
        <v>3.2000000000000001E-2</v>
      </c>
      <c r="E58" s="251">
        <v>59416</v>
      </c>
      <c r="F58" s="252">
        <v>-0.151</v>
      </c>
      <c r="I58" s="279"/>
    </row>
    <row r="59" spans="1:12" ht="12.75" thickBot="1" x14ac:dyDescent="0.25">
      <c r="A59" s="250" t="s">
        <v>331</v>
      </c>
      <c r="B59" s="251">
        <v>6984</v>
      </c>
      <c r="C59" s="251">
        <v>7689</v>
      </c>
      <c r="D59" s="252">
        <v>-9.1999999999999998E-2</v>
      </c>
      <c r="E59" s="251">
        <v>5955</v>
      </c>
      <c r="F59" s="252">
        <v>0.17299999999999999</v>
      </c>
      <c r="I59" s="279"/>
    </row>
    <row r="60" spans="1:12" ht="12.75" thickBot="1" x14ac:dyDescent="0.25">
      <c r="A60" s="250" t="s">
        <v>332</v>
      </c>
      <c r="B60" s="251">
        <v>9137</v>
      </c>
      <c r="C60" s="251">
        <v>16719</v>
      </c>
      <c r="D60" s="252">
        <v>-0.45300000000000001</v>
      </c>
      <c r="E60" s="251">
        <v>5440</v>
      </c>
      <c r="F60" s="252">
        <v>0.68</v>
      </c>
      <c r="I60" s="279"/>
    </row>
    <row r="61" spans="1:12" ht="12.75" thickBot="1" x14ac:dyDescent="0.25">
      <c r="A61" s="250" t="s">
        <v>333</v>
      </c>
      <c r="B61" s="251">
        <v>3018</v>
      </c>
      <c r="C61" s="251">
        <v>3326</v>
      </c>
      <c r="D61" s="252">
        <v>-9.2999999999999999E-2</v>
      </c>
      <c r="E61" s="251">
        <v>4519</v>
      </c>
      <c r="F61" s="252">
        <v>-0.33200000000000002</v>
      </c>
      <c r="I61" s="279"/>
    </row>
    <row r="62" spans="1:12" ht="12.75" thickBot="1" x14ac:dyDescent="0.25">
      <c r="A62" s="247" t="s">
        <v>265</v>
      </c>
      <c r="B62" s="248">
        <v>69565</v>
      </c>
      <c r="C62" s="248">
        <v>76608</v>
      </c>
      <c r="D62" s="246">
        <v>-9.1999999999999998E-2</v>
      </c>
      <c r="E62" s="248">
        <v>75330</v>
      </c>
      <c r="F62" s="246">
        <v>-7.6999999999999999E-2</v>
      </c>
      <c r="I62" s="279"/>
    </row>
    <row r="63" spans="1:12" ht="12.75" thickBot="1" x14ac:dyDescent="0.25">
      <c r="A63" s="250" t="s">
        <v>334</v>
      </c>
      <c r="B63" s="251">
        <v>18821</v>
      </c>
      <c r="C63" s="251">
        <v>11914</v>
      </c>
      <c r="D63" s="252">
        <v>0.57999999999999996</v>
      </c>
      <c r="E63" s="251">
        <v>3388</v>
      </c>
      <c r="F63" s="252" t="s">
        <v>4</v>
      </c>
      <c r="I63" s="279"/>
    </row>
    <row r="64" spans="1:12" ht="12.75" thickBot="1" x14ac:dyDescent="0.25">
      <c r="A64" s="250" t="s">
        <v>267</v>
      </c>
      <c r="B64" s="251">
        <v>-306</v>
      </c>
      <c r="C64" s="251">
        <v>-170</v>
      </c>
      <c r="D64" s="252">
        <v>0.8</v>
      </c>
      <c r="E64" s="251">
        <v>53</v>
      </c>
      <c r="F64" s="252" t="s">
        <v>4</v>
      </c>
      <c r="I64" s="279"/>
    </row>
    <row r="65" spans="1:9" ht="12.75" thickBot="1" x14ac:dyDescent="0.25">
      <c r="A65" s="247" t="s">
        <v>268</v>
      </c>
      <c r="B65" s="248">
        <v>18515</v>
      </c>
      <c r="C65" s="248">
        <v>11744</v>
      </c>
      <c r="D65" s="246">
        <v>0.57699999999999996</v>
      </c>
      <c r="E65" s="248">
        <v>3441</v>
      </c>
      <c r="F65" s="246" t="s">
        <v>4</v>
      </c>
      <c r="I65" s="279"/>
    </row>
    <row r="66" spans="1:9" ht="12.75" thickBot="1" x14ac:dyDescent="0.25">
      <c r="A66" s="247" t="s">
        <v>269</v>
      </c>
      <c r="B66" s="248">
        <v>88080</v>
      </c>
      <c r="C66" s="248">
        <v>88352</v>
      </c>
      <c r="D66" s="246">
        <v>-3.0000000000000001E-3</v>
      </c>
      <c r="E66" s="248">
        <v>78771</v>
      </c>
      <c r="F66" s="246">
        <v>0.11799999999999999</v>
      </c>
      <c r="I66" s="279"/>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12304-C13A-4104-ADD3-73A29EB13660}">
  <sheetPr>
    <tabColor rgb="FF7B2038"/>
  </sheetPr>
  <dimension ref="A1:H64"/>
  <sheetViews>
    <sheetView showGridLines="0" zoomScale="80" zoomScaleNormal="80" workbookViewId="0">
      <pane ySplit="3" topLeftCell="A4" activePane="bottomLeft" state="frozen"/>
      <selection pane="bottomLeft" activeCell="B6" sqref="B6:G6"/>
    </sheetView>
  </sheetViews>
  <sheetFormatPr defaultColWidth="8.85546875" defaultRowHeight="12" x14ac:dyDescent="0.2"/>
  <cols>
    <col min="1" max="1" width="55.5703125" style="271" bestFit="1" customWidth="1"/>
    <col min="2" max="2" width="10.5703125" style="269" bestFit="1" customWidth="1"/>
    <col min="3" max="3" width="10.85546875" style="269" bestFit="1" customWidth="1"/>
    <col min="4" max="4" width="13.42578125" style="270" bestFit="1" customWidth="1"/>
    <col min="5" max="5" width="10.5703125" style="271" bestFit="1" customWidth="1"/>
    <col min="6" max="6" width="9.5703125" style="271" bestFit="1" customWidth="1"/>
    <col min="7" max="7" width="12.42578125" style="271" bestFit="1" customWidth="1"/>
    <col min="8" max="16384" width="8.85546875" style="271"/>
  </cols>
  <sheetData>
    <row r="1" spans="1:8" ht="14.25" x14ac:dyDescent="0.2">
      <c r="A1" s="282" t="s">
        <v>2</v>
      </c>
    </row>
    <row r="2" spans="1:8" ht="14.25" x14ac:dyDescent="0.2">
      <c r="A2" s="282" t="s">
        <v>270</v>
      </c>
    </row>
    <row r="3" spans="1:8" ht="14.25" x14ac:dyDescent="0.25">
      <c r="A3" s="283" t="s">
        <v>0</v>
      </c>
      <c r="B3" s="272"/>
      <c r="C3" s="272"/>
      <c r="D3" s="273"/>
    </row>
    <row r="4" spans="1:8" x14ac:dyDescent="0.2">
      <c r="A4" s="284"/>
      <c r="B4" s="274"/>
      <c r="C4" s="274"/>
      <c r="D4" s="275"/>
      <c r="E4" s="285"/>
    </row>
    <row r="5" spans="1:8" ht="12.75" thickBot="1" x14ac:dyDescent="0.25">
      <c r="A5" s="276" t="s">
        <v>145</v>
      </c>
      <c r="B5" s="276"/>
      <c r="C5" s="276"/>
      <c r="D5" s="276"/>
      <c r="E5" s="276"/>
      <c r="F5" s="276"/>
      <c r="G5" s="276"/>
    </row>
    <row r="6" spans="1:8" ht="12.75" thickBot="1" x14ac:dyDescent="0.25">
      <c r="A6" s="244" t="s">
        <v>0</v>
      </c>
      <c r="B6" s="245" t="s">
        <v>498</v>
      </c>
      <c r="C6" s="245" t="s">
        <v>499</v>
      </c>
      <c r="D6" s="246" t="s">
        <v>3</v>
      </c>
      <c r="E6" s="245" t="s">
        <v>500</v>
      </c>
      <c r="F6" s="245" t="s">
        <v>501</v>
      </c>
      <c r="G6" s="246" t="s">
        <v>3</v>
      </c>
    </row>
    <row r="7" spans="1:8" ht="12.75" thickBot="1" x14ac:dyDescent="0.25">
      <c r="A7" s="250" t="s">
        <v>146</v>
      </c>
      <c r="B7" s="251">
        <v>18407</v>
      </c>
      <c r="C7" s="251">
        <v>22601</v>
      </c>
      <c r="D7" s="252">
        <v>-0.186</v>
      </c>
      <c r="E7" s="251">
        <v>47359</v>
      </c>
      <c r="F7" s="251">
        <v>59955</v>
      </c>
      <c r="G7" s="252">
        <v>-0.21</v>
      </c>
    </row>
    <row r="8" spans="1:8" ht="12.75" thickBot="1" x14ac:dyDescent="0.25">
      <c r="A8" s="250" t="s">
        <v>271</v>
      </c>
      <c r="B8" s="277">
        <v>-13287</v>
      </c>
      <c r="C8" s="277">
        <v>-13089</v>
      </c>
      <c r="D8" s="252">
        <v>1.4999999999999999E-2</v>
      </c>
      <c r="E8" s="277">
        <v>-31680</v>
      </c>
      <c r="F8" s="277">
        <v>-33816</v>
      </c>
      <c r="G8" s="252">
        <v>-6.3E-2</v>
      </c>
    </row>
    <row r="9" spans="1:8" ht="12.75" thickBot="1" x14ac:dyDescent="0.25">
      <c r="A9" s="247" t="s">
        <v>150</v>
      </c>
      <c r="B9" s="248">
        <v>5120</v>
      </c>
      <c r="C9" s="248">
        <v>9512</v>
      </c>
      <c r="D9" s="246">
        <v>-0.46200000000000002</v>
      </c>
      <c r="E9" s="248">
        <v>15679</v>
      </c>
      <c r="F9" s="248">
        <v>26139</v>
      </c>
      <c r="G9" s="246">
        <v>-0.4</v>
      </c>
    </row>
    <row r="10" spans="1:8" ht="12.75" thickBot="1" x14ac:dyDescent="0.25">
      <c r="A10" s="253" t="s">
        <v>151</v>
      </c>
      <c r="B10" s="254">
        <v>0.27800000000000002</v>
      </c>
      <c r="C10" s="254">
        <v>0.42099999999999999</v>
      </c>
      <c r="D10" s="255" t="s">
        <v>508</v>
      </c>
      <c r="E10" s="254">
        <v>0.33100000000000002</v>
      </c>
      <c r="F10" s="254">
        <v>0.436</v>
      </c>
      <c r="G10" s="255" t="s">
        <v>507</v>
      </c>
      <c r="H10" s="291"/>
    </row>
    <row r="11" spans="1:8" ht="12.75" thickBot="1" x14ac:dyDescent="0.25">
      <c r="A11" s="250" t="s">
        <v>272</v>
      </c>
      <c r="B11" s="251">
        <v>-2140</v>
      </c>
      <c r="C11" s="251">
        <v>-2476</v>
      </c>
      <c r="D11" s="286">
        <v>-0.13600000000000001</v>
      </c>
      <c r="E11" s="251">
        <v>-8342</v>
      </c>
      <c r="F11" s="251">
        <v>-7648</v>
      </c>
      <c r="G11" s="286">
        <v>9.0999999999999998E-2</v>
      </c>
    </row>
    <row r="12" spans="1:8" ht="12.75" thickBot="1" x14ac:dyDescent="0.25">
      <c r="A12" s="250" t="s">
        <v>273</v>
      </c>
      <c r="B12" s="251">
        <v>-456</v>
      </c>
      <c r="C12" s="251">
        <v>-184</v>
      </c>
      <c r="D12" s="252">
        <v>1.478</v>
      </c>
      <c r="E12" s="251">
        <v>-1289</v>
      </c>
      <c r="F12" s="251">
        <v>-662</v>
      </c>
      <c r="G12" s="252">
        <v>0.94699999999999995</v>
      </c>
    </row>
    <row r="13" spans="1:8" ht="12.75" thickBot="1" x14ac:dyDescent="0.25">
      <c r="A13" s="250" t="s">
        <v>153</v>
      </c>
      <c r="B13" s="251">
        <v>-766</v>
      </c>
      <c r="C13" s="251">
        <v>-667</v>
      </c>
      <c r="D13" s="252">
        <v>0.14799999999999999</v>
      </c>
      <c r="E13" s="251">
        <v>-2629</v>
      </c>
      <c r="F13" s="251">
        <v>-2515</v>
      </c>
      <c r="G13" s="252">
        <v>4.4999999999999998E-2</v>
      </c>
    </row>
    <row r="14" spans="1:8" ht="12.75" thickBot="1" x14ac:dyDescent="0.25">
      <c r="A14" s="250" t="s">
        <v>274</v>
      </c>
      <c r="B14" s="251">
        <v>-452</v>
      </c>
      <c r="C14" s="251">
        <v>-365</v>
      </c>
      <c r="D14" s="252">
        <v>0.23799999999999999</v>
      </c>
      <c r="E14" s="251">
        <v>-1353</v>
      </c>
      <c r="F14" s="251">
        <v>-1454</v>
      </c>
      <c r="G14" s="252">
        <v>-6.9000000000000006E-2</v>
      </c>
    </row>
    <row r="15" spans="1:8" ht="12.75" thickBot="1" x14ac:dyDescent="0.25">
      <c r="A15" s="250" t="s">
        <v>227</v>
      </c>
      <c r="B15" s="251">
        <v>-150</v>
      </c>
      <c r="C15" s="251">
        <v>-95</v>
      </c>
      <c r="D15" s="252">
        <v>0.57899999999999996</v>
      </c>
      <c r="E15" s="251">
        <v>-1009</v>
      </c>
      <c r="F15" s="251">
        <v>-218</v>
      </c>
      <c r="G15" s="252" t="s">
        <v>4</v>
      </c>
    </row>
    <row r="16" spans="1:8" ht="12.75" thickBot="1" x14ac:dyDescent="0.25">
      <c r="A16" s="247" t="s">
        <v>157</v>
      </c>
      <c r="B16" s="248">
        <v>1156</v>
      </c>
      <c r="C16" s="248">
        <v>5725</v>
      </c>
      <c r="D16" s="286">
        <v>-0.79800000000000004</v>
      </c>
      <c r="E16" s="248">
        <v>1057</v>
      </c>
      <c r="F16" s="248">
        <v>13642</v>
      </c>
      <c r="G16" s="286">
        <v>-0.92300000000000004</v>
      </c>
    </row>
    <row r="17" spans="1:8" ht="12.75" thickBot="1" x14ac:dyDescent="0.25">
      <c r="A17" s="253" t="s">
        <v>229</v>
      </c>
      <c r="B17" s="254">
        <v>6.3E-2</v>
      </c>
      <c r="C17" s="254">
        <v>0.253</v>
      </c>
      <c r="D17" s="255" t="s">
        <v>509</v>
      </c>
      <c r="E17" s="254">
        <v>2.1999999999999999E-2</v>
      </c>
      <c r="F17" s="254">
        <v>0.22800000000000001</v>
      </c>
      <c r="G17" s="255" t="s">
        <v>506</v>
      </c>
      <c r="H17" s="291"/>
    </row>
    <row r="18" spans="1:8" ht="12.75" thickBot="1" x14ac:dyDescent="0.25">
      <c r="A18" s="250" t="s">
        <v>160</v>
      </c>
      <c r="B18" s="251">
        <v>-1361</v>
      </c>
      <c r="C18" s="251">
        <v>-1543</v>
      </c>
      <c r="D18" s="252">
        <v>-0.11799999999999999</v>
      </c>
      <c r="E18" s="251">
        <v>-5430</v>
      </c>
      <c r="F18" s="251">
        <v>-5019</v>
      </c>
      <c r="G18" s="252">
        <v>8.2000000000000003E-2</v>
      </c>
    </row>
    <row r="19" spans="1:8" ht="12.75" thickBot="1" x14ac:dyDescent="0.25">
      <c r="A19" s="250" t="s">
        <v>275</v>
      </c>
      <c r="B19" s="300">
        <v>-1423</v>
      </c>
      <c r="C19" s="300">
        <v>-1070</v>
      </c>
      <c r="D19" s="301">
        <v>0.33</v>
      </c>
      <c r="E19" s="300">
        <v>-3941</v>
      </c>
      <c r="F19" s="300">
        <v>-3624</v>
      </c>
      <c r="G19" s="301">
        <v>8.6999999999999994E-2</v>
      </c>
    </row>
    <row r="20" spans="1:8" ht="12.75" thickBot="1" x14ac:dyDescent="0.25">
      <c r="A20" s="250" t="s">
        <v>276</v>
      </c>
      <c r="B20" s="300">
        <v>-459</v>
      </c>
      <c r="C20" s="300">
        <v>559</v>
      </c>
      <c r="D20" s="301">
        <v>-1.821</v>
      </c>
      <c r="E20" s="300">
        <v>2871</v>
      </c>
      <c r="F20" s="300">
        <v>4197</v>
      </c>
      <c r="G20" s="301">
        <v>-0.316</v>
      </c>
    </row>
    <row r="21" spans="1:8" ht="12.75" thickBot="1" x14ac:dyDescent="0.25">
      <c r="A21" s="250" t="s">
        <v>277</v>
      </c>
      <c r="B21" s="300">
        <v>96</v>
      </c>
      <c r="C21" s="300">
        <v>-1049</v>
      </c>
      <c r="D21" s="301">
        <v>-1.0920000000000001</v>
      </c>
      <c r="E21" s="300">
        <v>-903</v>
      </c>
      <c r="F21" s="300">
        <v>-573</v>
      </c>
      <c r="G21" s="301">
        <v>0.57599999999999996</v>
      </c>
    </row>
    <row r="22" spans="1:8" ht="12.75" thickBot="1" x14ac:dyDescent="0.25">
      <c r="A22" s="247" t="s">
        <v>278</v>
      </c>
      <c r="B22" s="412">
        <v>-1991</v>
      </c>
      <c r="C22" s="412">
        <v>2622</v>
      </c>
      <c r="D22" s="304">
        <v>-1.7589999999999999</v>
      </c>
      <c r="E22" s="412">
        <v>-6346</v>
      </c>
      <c r="F22" s="412">
        <v>8623</v>
      </c>
      <c r="G22" s="304" t="s">
        <v>4</v>
      </c>
    </row>
    <row r="23" spans="1:8" ht="12.75" thickBot="1" x14ac:dyDescent="0.25">
      <c r="A23" s="247" t="s">
        <v>279</v>
      </c>
      <c r="B23" s="413">
        <v>-2294</v>
      </c>
      <c r="C23" s="413">
        <v>2622</v>
      </c>
      <c r="D23" s="304">
        <v>-1.875</v>
      </c>
      <c r="E23" s="413">
        <v>-6655</v>
      </c>
      <c r="F23" s="413">
        <v>8623</v>
      </c>
      <c r="G23" s="304" t="s">
        <v>4</v>
      </c>
    </row>
    <row r="24" spans="1:8" x14ac:dyDescent="0.2">
      <c r="B24" s="271"/>
      <c r="C24" s="271"/>
      <c r="D24" s="271"/>
    </row>
    <row r="25" spans="1:8" x14ac:dyDescent="0.2">
      <c r="B25" s="271"/>
      <c r="C25" s="271"/>
      <c r="D25" s="271"/>
    </row>
    <row r="26" spans="1:8" ht="12.75" thickBot="1" x14ac:dyDescent="0.25">
      <c r="A26" s="276" t="s">
        <v>174</v>
      </c>
      <c r="B26" s="276"/>
      <c r="C26" s="276"/>
      <c r="D26" s="276"/>
      <c r="E26" s="276"/>
      <c r="F26" s="276"/>
      <c r="G26" s="276"/>
    </row>
    <row r="27" spans="1:8" ht="12.75" thickBot="1" x14ac:dyDescent="0.25">
      <c r="A27" s="244" t="s">
        <v>0</v>
      </c>
      <c r="B27" s="245" t="s">
        <v>498</v>
      </c>
      <c r="C27" s="245" t="s">
        <v>499</v>
      </c>
      <c r="D27" s="246" t="s">
        <v>3</v>
      </c>
      <c r="E27" s="245" t="s">
        <v>500</v>
      </c>
      <c r="F27" s="245" t="s">
        <v>501</v>
      </c>
      <c r="G27" s="246" t="s">
        <v>3</v>
      </c>
    </row>
    <row r="28" spans="1:8" ht="12.75" thickBot="1" x14ac:dyDescent="0.25">
      <c r="A28" s="250" t="s">
        <v>280</v>
      </c>
      <c r="B28" s="251">
        <v>19603</v>
      </c>
      <c r="C28" s="251">
        <v>19316</v>
      </c>
      <c r="D28" s="262">
        <v>1.4999999999999999E-2</v>
      </c>
      <c r="E28" s="251">
        <v>57315</v>
      </c>
      <c r="F28" s="251">
        <v>63619</v>
      </c>
      <c r="G28" s="262">
        <v>-9.9000000000000005E-2</v>
      </c>
    </row>
    <row r="29" spans="1:8" ht="12.75" thickBot="1" x14ac:dyDescent="0.25">
      <c r="A29" s="250" t="s">
        <v>236</v>
      </c>
      <c r="B29" s="251">
        <v>-13613</v>
      </c>
      <c r="C29" s="251">
        <v>-15713</v>
      </c>
      <c r="D29" s="262">
        <v>-0.13400000000000001</v>
      </c>
      <c r="E29" s="251">
        <v>-30162</v>
      </c>
      <c r="F29" s="251">
        <v>-36006</v>
      </c>
      <c r="G29" s="262">
        <v>-0.16200000000000001</v>
      </c>
    </row>
    <row r="30" spans="1:8" ht="12.75" thickBot="1" x14ac:dyDescent="0.25">
      <c r="A30" s="250" t="s">
        <v>237</v>
      </c>
      <c r="B30" s="251">
        <v>-2956</v>
      </c>
      <c r="C30" s="251">
        <v>-2628</v>
      </c>
      <c r="D30" s="262">
        <v>0.125</v>
      </c>
      <c r="E30" s="251">
        <v>-10784</v>
      </c>
      <c r="F30" s="251">
        <v>-9500</v>
      </c>
      <c r="G30" s="262">
        <v>0.13500000000000001</v>
      </c>
    </row>
    <row r="31" spans="1:8" ht="12.75" thickBot="1" x14ac:dyDescent="0.25">
      <c r="A31" s="250" t="s">
        <v>281</v>
      </c>
      <c r="B31" s="251">
        <v>-2027</v>
      </c>
      <c r="C31" s="251">
        <v>-3489</v>
      </c>
      <c r="D31" s="262">
        <v>-0.41899999999999998</v>
      </c>
      <c r="E31" s="251">
        <v>-8996</v>
      </c>
      <c r="F31" s="251">
        <v>-11303</v>
      </c>
      <c r="G31" s="262">
        <v>-0.20399999999999999</v>
      </c>
    </row>
    <row r="32" spans="1:8" ht="12.75" thickBot="1" x14ac:dyDescent="0.25">
      <c r="A32" s="250" t="s">
        <v>239</v>
      </c>
      <c r="B32" s="251">
        <v>-514</v>
      </c>
      <c r="C32" s="251">
        <v>-542</v>
      </c>
      <c r="D32" s="262">
        <v>-5.1999999999999998E-2</v>
      </c>
      <c r="E32" s="251">
        <v>-3009</v>
      </c>
      <c r="F32" s="251">
        <v>-2784</v>
      </c>
      <c r="G32" s="262">
        <v>8.1000000000000003E-2</v>
      </c>
    </row>
    <row r="33" spans="1:7" ht="12.75" thickBot="1" x14ac:dyDescent="0.25">
      <c r="A33" s="247" t="s">
        <v>185</v>
      </c>
      <c r="B33" s="248">
        <v>493</v>
      </c>
      <c r="C33" s="248">
        <v>-3056</v>
      </c>
      <c r="D33" s="260" t="s">
        <v>4</v>
      </c>
      <c r="E33" s="248">
        <v>4364</v>
      </c>
      <c r="F33" s="248">
        <v>4026</v>
      </c>
      <c r="G33" s="260">
        <v>8.4000000000000005E-2</v>
      </c>
    </row>
    <row r="34" spans="1:7" ht="12.75" thickBot="1" x14ac:dyDescent="0.25">
      <c r="A34" s="250" t="s">
        <v>282</v>
      </c>
      <c r="B34" s="251">
        <v>-467</v>
      </c>
      <c r="C34" s="251">
        <v>-585</v>
      </c>
      <c r="D34" s="262">
        <v>-0.20200000000000001</v>
      </c>
      <c r="E34" s="251">
        <v>-1694</v>
      </c>
      <c r="F34" s="251">
        <v>-8636</v>
      </c>
      <c r="G34" s="262">
        <v>-0.80400000000000005</v>
      </c>
    </row>
    <row r="35" spans="1:7" ht="12.75" thickBot="1" x14ac:dyDescent="0.25">
      <c r="A35" s="250" t="s">
        <v>283</v>
      </c>
      <c r="B35" s="251">
        <v>0</v>
      </c>
      <c r="C35" s="251">
        <v>729</v>
      </c>
      <c r="D35" s="262" t="s">
        <v>4</v>
      </c>
      <c r="E35" s="251">
        <v>0</v>
      </c>
      <c r="F35" s="251">
        <v>1487</v>
      </c>
      <c r="G35" s="262" t="s">
        <v>4</v>
      </c>
    </row>
    <row r="36" spans="1:7" ht="12.75" thickBot="1" x14ac:dyDescent="0.25">
      <c r="A36" s="247" t="s">
        <v>284</v>
      </c>
      <c r="B36" s="248">
        <v>-467</v>
      </c>
      <c r="C36" s="248">
        <v>144</v>
      </c>
      <c r="D36" s="260" t="s">
        <v>4</v>
      </c>
      <c r="E36" s="248">
        <v>-1694</v>
      </c>
      <c r="F36" s="248">
        <v>-7149</v>
      </c>
      <c r="G36" s="260">
        <v>-0.76300000000000001</v>
      </c>
    </row>
    <row r="37" spans="1:7" ht="12.75" thickBot="1" x14ac:dyDescent="0.25">
      <c r="A37" s="250" t="s">
        <v>246</v>
      </c>
      <c r="B37" s="251">
        <v>4178</v>
      </c>
      <c r="C37" s="251">
        <v>5388</v>
      </c>
      <c r="D37" s="262">
        <v>-0.22500000000000001</v>
      </c>
      <c r="E37" s="251">
        <v>16763</v>
      </c>
      <c r="F37" s="251">
        <v>16781</v>
      </c>
      <c r="G37" s="262">
        <v>-1E-3</v>
      </c>
    </row>
    <row r="38" spans="1:7" ht="12.75" thickBot="1" x14ac:dyDescent="0.25">
      <c r="A38" s="250" t="s">
        <v>285</v>
      </c>
      <c r="B38" s="251">
        <v>-5974</v>
      </c>
      <c r="C38" s="251">
        <v>-3186</v>
      </c>
      <c r="D38" s="262">
        <v>0.875</v>
      </c>
      <c r="E38" s="251">
        <v>-17618</v>
      </c>
      <c r="F38" s="251">
        <v>-9692</v>
      </c>
      <c r="G38" s="262">
        <v>0.81799999999999995</v>
      </c>
    </row>
    <row r="39" spans="1:7" ht="12.75" thickBot="1" x14ac:dyDescent="0.25">
      <c r="A39" s="250" t="s">
        <v>248</v>
      </c>
      <c r="B39" s="251">
        <v>-829</v>
      </c>
      <c r="C39" s="251">
        <v>-763</v>
      </c>
      <c r="D39" s="262">
        <v>8.6999999999999994E-2</v>
      </c>
      <c r="E39" s="251">
        <v>-3958</v>
      </c>
      <c r="F39" s="251">
        <v>-3383</v>
      </c>
      <c r="G39" s="262">
        <v>0.17</v>
      </c>
    </row>
    <row r="40" spans="1:7" ht="12.75" thickBot="1" x14ac:dyDescent="0.25">
      <c r="A40" s="250" t="s">
        <v>286</v>
      </c>
      <c r="B40" s="251">
        <v>-211</v>
      </c>
      <c r="C40" s="251">
        <v>-205</v>
      </c>
      <c r="D40" s="262">
        <v>2.9000000000000001E-2</v>
      </c>
      <c r="E40" s="251">
        <v>-710</v>
      </c>
      <c r="F40" s="251">
        <v>-751</v>
      </c>
      <c r="G40" s="262">
        <v>-5.5E-2</v>
      </c>
    </row>
    <row r="41" spans="1:7" ht="12.75" thickBot="1" x14ac:dyDescent="0.25">
      <c r="A41" s="247" t="s">
        <v>199</v>
      </c>
      <c r="B41" s="248">
        <v>-2836</v>
      </c>
      <c r="C41" s="248">
        <v>1234</v>
      </c>
      <c r="D41" s="260" t="s">
        <v>4</v>
      </c>
      <c r="E41" s="248">
        <v>-5523</v>
      </c>
      <c r="F41" s="248">
        <v>2955</v>
      </c>
      <c r="G41" s="260" t="s">
        <v>4</v>
      </c>
    </row>
    <row r="42" spans="1:7" ht="12.75" thickBot="1" x14ac:dyDescent="0.25">
      <c r="A42" s="250" t="s">
        <v>201</v>
      </c>
      <c r="B42" s="251">
        <v>-300</v>
      </c>
      <c r="C42" s="251">
        <v>-226</v>
      </c>
      <c r="D42" s="262">
        <v>0.32700000000000001</v>
      </c>
      <c r="E42" s="251">
        <v>-1181</v>
      </c>
      <c r="F42" s="251">
        <v>-889</v>
      </c>
      <c r="G42" s="262">
        <v>0.32800000000000001</v>
      </c>
    </row>
    <row r="43" spans="1:7" ht="12.75" thickBot="1" x14ac:dyDescent="0.25">
      <c r="A43" s="247" t="s">
        <v>253</v>
      </c>
      <c r="B43" s="248">
        <v>-3110</v>
      </c>
      <c r="C43" s="248">
        <v>-1904</v>
      </c>
      <c r="D43" s="260">
        <v>0.63300000000000001</v>
      </c>
      <c r="E43" s="248">
        <v>-4034</v>
      </c>
      <c r="F43" s="248">
        <v>-1057</v>
      </c>
      <c r="G43" s="260" t="s">
        <v>4</v>
      </c>
    </row>
    <row r="44" spans="1:7" ht="12.75" thickBot="1" x14ac:dyDescent="0.25">
      <c r="A44" s="247" t="s">
        <v>287</v>
      </c>
      <c r="B44" s="248">
        <v>6205</v>
      </c>
      <c r="C44" s="248">
        <v>9033</v>
      </c>
      <c r="D44" s="260">
        <v>-0.313</v>
      </c>
      <c r="E44" s="248">
        <v>7129</v>
      </c>
      <c r="F44" s="248">
        <v>8186</v>
      </c>
      <c r="G44" s="260">
        <v>-0.129</v>
      </c>
    </row>
    <row r="45" spans="1:7" ht="12.75" thickBot="1" x14ac:dyDescent="0.25">
      <c r="A45" s="247" t="s">
        <v>288</v>
      </c>
      <c r="B45" s="248">
        <v>3095</v>
      </c>
      <c r="C45" s="248">
        <v>7129</v>
      </c>
      <c r="D45" s="260">
        <v>-0.56599999999999995</v>
      </c>
      <c r="E45" s="248">
        <v>3095</v>
      </c>
      <c r="F45" s="248">
        <v>7129</v>
      </c>
      <c r="G45" s="260">
        <v>-0.56599999999999995</v>
      </c>
    </row>
    <row r="46" spans="1:7" x14ac:dyDescent="0.2">
      <c r="B46" s="279"/>
      <c r="C46" s="279"/>
      <c r="D46" s="271"/>
    </row>
    <row r="47" spans="1:7" x14ac:dyDescent="0.2">
      <c r="B47" s="279"/>
      <c r="C47" s="271"/>
      <c r="D47" s="271"/>
    </row>
    <row r="48" spans="1:7" ht="12.75" thickBot="1" x14ac:dyDescent="0.25">
      <c r="A48" s="276" t="s">
        <v>205</v>
      </c>
      <c r="B48" s="276"/>
      <c r="C48" s="276"/>
      <c r="D48" s="280"/>
      <c r="E48" s="276"/>
      <c r="F48" s="280"/>
    </row>
    <row r="49" spans="1:7" ht="12.75" thickBot="1" x14ac:dyDescent="0.25">
      <c r="A49" s="244" t="s">
        <v>0</v>
      </c>
      <c r="B49" s="266">
        <v>44926</v>
      </c>
      <c r="C49" s="266">
        <v>44834</v>
      </c>
      <c r="D49" s="267" t="s">
        <v>3</v>
      </c>
      <c r="E49" s="266">
        <v>44561</v>
      </c>
      <c r="F49" s="267" t="s">
        <v>3</v>
      </c>
    </row>
    <row r="50" spans="1:7" ht="12.75" thickBot="1" x14ac:dyDescent="0.25">
      <c r="A50" s="250" t="s">
        <v>289</v>
      </c>
      <c r="B50" s="251">
        <v>3095</v>
      </c>
      <c r="C50" s="251">
        <v>6205</v>
      </c>
      <c r="D50" s="262">
        <v>-0.501</v>
      </c>
      <c r="E50" s="251">
        <v>7129</v>
      </c>
      <c r="F50" s="262">
        <v>-0.56599999999999995</v>
      </c>
      <c r="G50" s="279"/>
    </row>
    <row r="51" spans="1:7" ht="12.75" thickBot="1" x14ac:dyDescent="0.25">
      <c r="A51" s="250" t="s">
        <v>290</v>
      </c>
      <c r="B51" s="251">
        <v>698</v>
      </c>
      <c r="C51" s="251">
        <v>610</v>
      </c>
      <c r="D51" s="262">
        <v>0.14399999999999999</v>
      </c>
      <c r="E51" s="251">
        <v>720</v>
      </c>
      <c r="F51" s="262">
        <v>-3.1E-2</v>
      </c>
      <c r="G51" s="279"/>
    </row>
    <row r="52" spans="1:7" ht="12.75" thickBot="1" x14ac:dyDescent="0.25">
      <c r="A52" s="250" t="s">
        <v>291</v>
      </c>
      <c r="B52" s="251">
        <v>11183</v>
      </c>
      <c r="C52" s="251">
        <f>C58-SUM(C53:C57,C50:C51)</f>
        <v>9675</v>
      </c>
      <c r="D52" s="262">
        <v>0.156</v>
      </c>
      <c r="E52" s="251">
        <v>17290</v>
      </c>
      <c r="F52" s="262">
        <v>-0.35299999999999998</v>
      </c>
      <c r="G52" s="279"/>
    </row>
    <row r="53" spans="1:7" ht="12.75" thickBot="1" x14ac:dyDescent="0.25">
      <c r="A53" s="250" t="s">
        <v>292</v>
      </c>
      <c r="B53" s="251">
        <v>3033</v>
      </c>
      <c r="C53" s="251">
        <v>4507</v>
      </c>
      <c r="D53" s="262">
        <v>-0.32700000000000001</v>
      </c>
      <c r="E53" s="251">
        <v>3955</v>
      </c>
      <c r="F53" s="262">
        <v>-0.23300000000000001</v>
      </c>
      <c r="G53" s="279"/>
    </row>
    <row r="54" spans="1:7" ht="12.75" thickBot="1" x14ac:dyDescent="0.25">
      <c r="A54" s="250" t="s">
        <v>293</v>
      </c>
      <c r="B54" s="251">
        <v>33021</v>
      </c>
      <c r="C54" s="251">
        <v>37727</v>
      </c>
      <c r="D54" s="262">
        <v>-0.125</v>
      </c>
      <c r="E54" s="251">
        <v>34191</v>
      </c>
      <c r="F54" s="262">
        <v>-3.4000000000000002E-2</v>
      </c>
      <c r="G54" s="279"/>
    </row>
    <row r="55" spans="1:7" ht="12.75" thickBot="1" x14ac:dyDescent="0.25">
      <c r="A55" s="250" t="s">
        <v>294</v>
      </c>
      <c r="B55" s="251">
        <v>632</v>
      </c>
      <c r="C55" s="251">
        <v>234</v>
      </c>
      <c r="D55" s="262">
        <v>1.7010000000000001</v>
      </c>
      <c r="E55" s="251">
        <v>293</v>
      </c>
      <c r="F55" s="262">
        <v>1.157</v>
      </c>
      <c r="G55" s="279"/>
    </row>
    <row r="56" spans="1:7" ht="12.75" thickBot="1" x14ac:dyDescent="0.25">
      <c r="A56" s="250" t="s">
        <v>295</v>
      </c>
      <c r="B56" s="251">
        <v>10803</v>
      </c>
      <c r="C56" s="251">
        <v>10803</v>
      </c>
      <c r="D56" s="262">
        <v>0</v>
      </c>
      <c r="E56" s="251">
        <v>10803</v>
      </c>
      <c r="F56" s="262">
        <v>0</v>
      </c>
      <c r="G56" s="279"/>
    </row>
    <row r="57" spans="1:7" ht="12.75" thickBot="1" x14ac:dyDescent="0.25">
      <c r="A57" s="250" t="s">
        <v>296</v>
      </c>
      <c r="B57" s="251">
        <v>56867</v>
      </c>
      <c r="C57" s="251">
        <v>56720</v>
      </c>
      <c r="D57" s="262">
        <v>3.0000000000000001E-3</v>
      </c>
      <c r="E57" s="251">
        <v>58789</v>
      </c>
      <c r="F57" s="262">
        <v>-3.3000000000000002E-2</v>
      </c>
      <c r="G57" s="279"/>
    </row>
    <row r="58" spans="1:7" ht="12.75" thickBot="1" x14ac:dyDescent="0.25">
      <c r="A58" s="247" t="s">
        <v>297</v>
      </c>
      <c r="B58" s="248">
        <v>119332</v>
      </c>
      <c r="C58" s="248">
        <v>126481</v>
      </c>
      <c r="D58" s="260">
        <v>-5.7000000000000002E-2</v>
      </c>
      <c r="E58" s="248">
        <v>133170</v>
      </c>
      <c r="F58" s="260">
        <v>-0.104</v>
      </c>
      <c r="G58" s="279"/>
    </row>
    <row r="59" spans="1:7" ht="12.75" thickBot="1" x14ac:dyDescent="0.25">
      <c r="A59" s="250" t="s">
        <v>298</v>
      </c>
      <c r="B59" s="251">
        <v>3749</v>
      </c>
      <c r="C59" s="251">
        <v>9033</v>
      </c>
      <c r="D59" s="262">
        <v>-0.58499999999999996</v>
      </c>
      <c r="E59" s="251">
        <v>6244</v>
      </c>
      <c r="F59" s="262">
        <v>-0.4</v>
      </c>
      <c r="G59" s="279"/>
    </row>
    <row r="60" spans="1:7" ht="12.75" thickBot="1" x14ac:dyDescent="0.25">
      <c r="A60" s="250" t="s">
        <v>299</v>
      </c>
      <c r="B60" s="251">
        <v>53267</v>
      </c>
      <c r="C60" s="251">
        <v>52937</v>
      </c>
      <c r="D60" s="262">
        <v>6.0000000000000001E-3</v>
      </c>
      <c r="E60" s="251">
        <v>59858</v>
      </c>
      <c r="F60" s="262">
        <v>-0.11</v>
      </c>
      <c r="G60" s="279"/>
    </row>
    <row r="61" spans="1:7" ht="12.75" thickBot="1" x14ac:dyDescent="0.25">
      <c r="A61" s="250" t="s">
        <v>300</v>
      </c>
      <c r="B61" s="251">
        <v>5889</v>
      </c>
      <c r="C61" s="251">
        <f>C62-C60-C59</f>
        <v>6001</v>
      </c>
      <c r="D61" s="262">
        <v>-1.9E-2</v>
      </c>
      <c r="E61" s="251">
        <v>4150</v>
      </c>
      <c r="F61" s="262">
        <v>0.41899999999999998</v>
      </c>
      <c r="G61" s="279"/>
    </row>
    <row r="62" spans="1:7" ht="12.75" thickBot="1" x14ac:dyDescent="0.25">
      <c r="A62" s="247" t="s">
        <v>301</v>
      </c>
      <c r="B62" s="248">
        <v>62905</v>
      </c>
      <c r="C62" s="248">
        <v>67971</v>
      </c>
      <c r="D62" s="260">
        <v>-7.4999999999999997E-2</v>
      </c>
      <c r="E62" s="248">
        <v>70252</v>
      </c>
      <c r="F62" s="260">
        <v>-0.105</v>
      </c>
      <c r="G62" s="279"/>
    </row>
    <row r="63" spans="1:7" ht="12.75" thickBot="1" x14ac:dyDescent="0.25">
      <c r="A63" s="247" t="s">
        <v>268</v>
      </c>
      <c r="B63" s="248">
        <v>56427</v>
      </c>
      <c r="C63" s="248">
        <f>C64-C62</f>
        <v>58510</v>
      </c>
      <c r="D63" s="260">
        <v>-3.5999999999999997E-2</v>
      </c>
      <c r="E63" s="248">
        <v>62918</v>
      </c>
      <c r="F63" s="260">
        <v>-0.10299999999999999</v>
      </c>
      <c r="G63" s="279"/>
    </row>
    <row r="64" spans="1:7" ht="12.75" thickBot="1" x14ac:dyDescent="0.25">
      <c r="A64" s="247" t="s">
        <v>302</v>
      </c>
      <c r="B64" s="248">
        <v>119332</v>
      </c>
      <c r="C64" s="248">
        <f>C58</f>
        <v>126481</v>
      </c>
      <c r="D64" s="260">
        <v>-5.7000000000000002E-2</v>
      </c>
      <c r="E64" s="248">
        <v>133170</v>
      </c>
      <c r="F64" s="260">
        <v>-0.104</v>
      </c>
      <c r="G64" s="279"/>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5A97C-E1CB-4C0D-8FC2-DC9921888CC3}">
  <sheetPr>
    <tabColor rgb="FF7B2038"/>
  </sheetPr>
  <dimension ref="A1:H61"/>
  <sheetViews>
    <sheetView showGridLines="0" zoomScale="80" zoomScaleNormal="80" workbookViewId="0">
      <pane ySplit="3" topLeftCell="A4" activePane="bottomLeft" state="frozen"/>
      <selection pane="bottomLeft" activeCell="A24" sqref="A24"/>
    </sheetView>
  </sheetViews>
  <sheetFormatPr defaultColWidth="8.85546875" defaultRowHeight="12" x14ac:dyDescent="0.2"/>
  <cols>
    <col min="1" max="1" width="54.5703125" style="271" bestFit="1" customWidth="1"/>
    <col min="2" max="2" width="10.5703125" style="269" bestFit="1" customWidth="1"/>
    <col min="3" max="3" width="10.85546875" style="269" bestFit="1" customWidth="1"/>
    <col min="4" max="4" width="12.28515625" style="270" bestFit="1" customWidth="1"/>
    <col min="5" max="5" width="10.85546875" style="271" bestFit="1" customWidth="1"/>
    <col min="6" max="6" width="9.5703125" style="271" bestFit="1" customWidth="1"/>
    <col min="7" max="7" width="12.28515625" style="271" bestFit="1" customWidth="1"/>
    <col min="8" max="16384" width="8.85546875" style="271"/>
  </cols>
  <sheetData>
    <row r="1" spans="1:8" ht="14.25" x14ac:dyDescent="0.2">
      <c r="A1" s="282" t="s">
        <v>2</v>
      </c>
    </row>
    <row r="2" spans="1:8" ht="14.25" x14ac:dyDescent="0.2">
      <c r="A2" s="282" t="s">
        <v>303</v>
      </c>
    </row>
    <row r="3" spans="1:8" ht="14.25" x14ac:dyDescent="0.25">
      <c r="A3" s="283" t="s">
        <v>0</v>
      </c>
      <c r="B3" s="272"/>
      <c r="C3" s="272"/>
      <c r="D3" s="273"/>
    </row>
    <row r="4" spans="1:8" x14ac:dyDescent="0.2">
      <c r="A4" s="284"/>
      <c r="B4" s="274"/>
      <c r="C4" s="274"/>
      <c r="D4" s="275"/>
      <c r="E4" s="285"/>
    </row>
    <row r="5" spans="1:8" ht="12.75" thickBot="1" x14ac:dyDescent="0.25">
      <c r="A5" s="276" t="s">
        <v>145</v>
      </c>
      <c r="B5" s="276"/>
      <c r="C5" s="276"/>
      <c r="D5" s="276"/>
      <c r="E5" s="276"/>
      <c r="F5" s="276"/>
      <c r="G5" s="276"/>
    </row>
    <row r="6" spans="1:8" ht="12.75" thickBot="1" x14ac:dyDescent="0.25">
      <c r="A6" s="244" t="s">
        <v>0</v>
      </c>
      <c r="B6" s="245" t="s">
        <v>498</v>
      </c>
      <c r="C6" s="245" t="s">
        <v>499</v>
      </c>
      <c r="D6" s="246" t="s">
        <v>3</v>
      </c>
      <c r="E6" s="245" t="s">
        <v>500</v>
      </c>
      <c r="F6" s="245" t="s">
        <v>501</v>
      </c>
      <c r="G6" s="246" t="s">
        <v>3</v>
      </c>
    </row>
    <row r="7" spans="1:8" ht="12.75" thickBot="1" x14ac:dyDescent="0.25">
      <c r="A7" s="250" t="s">
        <v>146</v>
      </c>
      <c r="B7" s="251">
        <v>17736</v>
      </c>
      <c r="C7" s="251">
        <v>11545</v>
      </c>
      <c r="D7" s="252">
        <v>0.53600000000000003</v>
      </c>
      <c r="E7" s="251">
        <v>81122</v>
      </c>
      <c r="F7" s="251">
        <v>56403</v>
      </c>
      <c r="G7" s="252">
        <v>0.438</v>
      </c>
    </row>
    <row r="8" spans="1:8" ht="12.75" thickBot="1" x14ac:dyDescent="0.25">
      <c r="A8" s="250" t="s">
        <v>271</v>
      </c>
      <c r="B8" s="277">
        <v>-12896</v>
      </c>
      <c r="C8" s="277">
        <v>-7902</v>
      </c>
      <c r="D8" s="252">
        <v>0.63200000000000001</v>
      </c>
      <c r="E8" s="277">
        <v>-48493</v>
      </c>
      <c r="F8" s="277">
        <v>-36275</v>
      </c>
      <c r="G8" s="252">
        <v>0.33700000000000002</v>
      </c>
    </row>
    <row r="9" spans="1:8" ht="12.75" thickBot="1" x14ac:dyDescent="0.25">
      <c r="A9" s="247" t="s">
        <v>150</v>
      </c>
      <c r="B9" s="248">
        <v>4840</v>
      </c>
      <c r="C9" s="248">
        <v>3643</v>
      </c>
      <c r="D9" s="246">
        <v>0.32900000000000001</v>
      </c>
      <c r="E9" s="248">
        <v>32629</v>
      </c>
      <c r="F9" s="248">
        <v>20128</v>
      </c>
      <c r="G9" s="246">
        <v>0.621</v>
      </c>
    </row>
    <row r="10" spans="1:8" ht="12.75" thickBot="1" x14ac:dyDescent="0.25">
      <c r="A10" s="253" t="s">
        <v>151</v>
      </c>
      <c r="B10" s="254">
        <v>0.27300000000000002</v>
      </c>
      <c r="C10" s="254">
        <v>0.316</v>
      </c>
      <c r="D10" s="255" t="s">
        <v>512</v>
      </c>
      <c r="E10" s="254">
        <v>0.40200000000000002</v>
      </c>
      <c r="F10" s="254">
        <v>0.35699999999999998</v>
      </c>
      <c r="G10" s="255" t="s">
        <v>511</v>
      </c>
      <c r="H10" s="291"/>
    </row>
    <row r="11" spans="1:8" ht="12.75" thickBot="1" x14ac:dyDescent="0.25">
      <c r="A11" s="250" t="s">
        <v>272</v>
      </c>
      <c r="B11" s="251">
        <v>-2579</v>
      </c>
      <c r="C11" s="251">
        <v>-2470</v>
      </c>
      <c r="D11" s="252">
        <v>4.3999999999999997E-2</v>
      </c>
      <c r="E11" s="251">
        <v>-9954</v>
      </c>
      <c r="F11" s="251">
        <v>-9344</v>
      </c>
      <c r="G11" s="252">
        <v>6.5000000000000002E-2</v>
      </c>
    </row>
    <row r="12" spans="1:8" ht="12.75" thickBot="1" x14ac:dyDescent="0.25">
      <c r="A12" s="250" t="s">
        <v>273</v>
      </c>
      <c r="B12" s="251">
        <v>-197</v>
      </c>
      <c r="C12" s="251">
        <v>-119</v>
      </c>
      <c r="D12" s="252">
        <v>0.65500000000000003</v>
      </c>
      <c r="E12" s="251">
        <v>-702</v>
      </c>
      <c r="F12" s="251">
        <v>-1031</v>
      </c>
      <c r="G12" s="252">
        <v>-0.31900000000000001</v>
      </c>
    </row>
    <row r="13" spans="1:8" ht="12.75" thickBot="1" x14ac:dyDescent="0.25">
      <c r="A13" s="250" t="s">
        <v>153</v>
      </c>
      <c r="B13" s="251">
        <v>-761</v>
      </c>
      <c r="C13" s="251">
        <v>-528</v>
      </c>
      <c r="D13" s="252">
        <v>0.441</v>
      </c>
      <c r="E13" s="251">
        <v>-3432</v>
      </c>
      <c r="F13" s="251">
        <v>-2213</v>
      </c>
      <c r="G13" s="252">
        <v>0.55100000000000005</v>
      </c>
    </row>
    <row r="14" spans="1:8" ht="12.75" thickBot="1" x14ac:dyDescent="0.25">
      <c r="A14" s="250" t="s">
        <v>274</v>
      </c>
      <c r="B14" s="251">
        <v>-200</v>
      </c>
      <c r="C14" s="251">
        <v>-457</v>
      </c>
      <c r="D14" s="252">
        <v>-0.56200000000000006</v>
      </c>
      <c r="E14" s="251">
        <v>-2482</v>
      </c>
      <c r="F14" s="251">
        <v>-1668</v>
      </c>
      <c r="G14" s="252">
        <v>0.48799999999999999</v>
      </c>
    </row>
    <row r="15" spans="1:8" ht="12.75" thickBot="1" x14ac:dyDescent="0.25">
      <c r="A15" s="250" t="s">
        <v>227</v>
      </c>
      <c r="B15" s="251">
        <v>-227</v>
      </c>
      <c r="C15" s="251">
        <v>-109</v>
      </c>
      <c r="D15" s="252" t="s">
        <v>4</v>
      </c>
      <c r="E15" s="251">
        <v>-836</v>
      </c>
      <c r="F15" s="251">
        <v>-934</v>
      </c>
      <c r="G15" s="252">
        <v>-0.105</v>
      </c>
    </row>
    <row r="16" spans="1:8" ht="12.75" thickBot="1" x14ac:dyDescent="0.25">
      <c r="A16" s="247" t="s">
        <v>157</v>
      </c>
      <c r="B16" s="248">
        <v>876</v>
      </c>
      <c r="C16" s="248">
        <v>-40</v>
      </c>
      <c r="D16" s="246" t="s">
        <v>4</v>
      </c>
      <c r="E16" s="248">
        <v>15223</v>
      </c>
      <c r="F16" s="248">
        <v>4938</v>
      </c>
      <c r="G16" s="246" t="s">
        <v>4</v>
      </c>
    </row>
    <row r="17" spans="1:8" ht="12.75" thickBot="1" x14ac:dyDescent="0.25">
      <c r="A17" s="253" t="s">
        <v>229</v>
      </c>
      <c r="B17" s="254">
        <v>4.9000000000000002E-2</v>
      </c>
      <c r="C17" s="254">
        <v>-3.0000000000000001E-3</v>
      </c>
      <c r="D17" s="255" t="s">
        <v>513</v>
      </c>
      <c r="E17" s="254">
        <v>0.188</v>
      </c>
      <c r="F17" s="254">
        <v>8.7999999999999995E-2</v>
      </c>
      <c r="G17" s="255" t="s">
        <v>510</v>
      </c>
      <c r="H17" s="291"/>
    </row>
    <row r="18" spans="1:8" ht="12.75" thickBot="1" x14ac:dyDescent="0.25">
      <c r="A18" s="250" t="s">
        <v>160</v>
      </c>
      <c r="B18" s="251">
        <v>-1873</v>
      </c>
      <c r="C18" s="251">
        <v>-1793</v>
      </c>
      <c r="D18" s="252">
        <v>4.4999999999999998E-2</v>
      </c>
      <c r="E18" s="251">
        <v>-7065</v>
      </c>
      <c r="F18" s="251">
        <v>-7426</v>
      </c>
      <c r="G18" s="252">
        <v>-4.9000000000000002E-2</v>
      </c>
    </row>
    <row r="19" spans="1:8" ht="12.75" thickBot="1" x14ac:dyDescent="0.25">
      <c r="A19" s="250" t="s">
        <v>275</v>
      </c>
      <c r="B19" s="251">
        <v>-151</v>
      </c>
      <c r="C19" s="251">
        <v>-2217</v>
      </c>
      <c r="D19" s="252">
        <v>-0.93200000000000005</v>
      </c>
      <c r="E19" s="251">
        <v>-6340</v>
      </c>
      <c r="F19" s="251">
        <v>-9862</v>
      </c>
      <c r="G19" s="252">
        <v>-0.35699999999999998</v>
      </c>
    </row>
    <row r="20" spans="1:8" ht="12.75" thickBot="1" x14ac:dyDescent="0.25">
      <c r="A20" s="250" t="s">
        <v>276</v>
      </c>
      <c r="B20" s="251">
        <v>-3988</v>
      </c>
      <c r="C20" s="251">
        <v>3562</v>
      </c>
      <c r="D20" s="252" t="s">
        <v>4</v>
      </c>
      <c r="E20" s="251">
        <v>15151</v>
      </c>
      <c r="F20" s="251">
        <v>14428</v>
      </c>
      <c r="G20" s="252">
        <v>0.05</v>
      </c>
    </row>
    <row r="21" spans="1:8" ht="12.75" thickBot="1" x14ac:dyDescent="0.25">
      <c r="A21" s="250" t="s">
        <v>277</v>
      </c>
      <c r="B21" s="251">
        <v>19691</v>
      </c>
      <c r="C21" s="251">
        <v>0</v>
      </c>
      <c r="D21" s="252" t="s">
        <v>4</v>
      </c>
      <c r="E21" s="251">
        <v>14891</v>
      </c>
      <c r="F21" s="251">
        <v>0</v>
      </c>
      <c r="G21" s="252" t="s">
        <v>4</v>
      </c>
    </row>
    <row r="22" spans="1:8" ht="12.75" thickBot="1" x14ac:dyDescent="0.25">
      <c r="A22" s="247" t="s">
        <v>233</v>
      </c>
      <c r="B22" s="278">
        <v>14555</v>
      </c>
      <c r="C22" s="278">
        <v>-488</v>
      </c>
      <c r="D22" s="246" t="s">
        <v>4</v>
      </c>
      <c r="E22" s="278">
        <v>31860</v>
      </c>
      <c r="F22" s="278">
        <v>2078</v>
      </c>
      <c r="G22" s="246" t="s">
        <v>4</v>
      </c>
    </row>
    <row r="23" spans="1:8" ht="12.75" thickBot="1" x14ac:dyDescent="0.25">
      <c r="A23" s="247" t="s">
        <v>529</v>
      </c>
      <c r="B23" s="287">
        <v>14555.000000000011</v>
      </c>
      <c r="C23" s="287">
        <v>-489</v>
      </c>
      <c r="D23" s="246" t="s">
        <v>4</v>
      </c>
      <c r="E23" s="287">
        <v>31860.000000000007</v>
      </c>
      <c r="F23" s="287">
        <v>2075</v>
      </c>
      <c r="G23" s="246" t="s">
        <v>4</v>
      </c>
    </row>
    <row r="24" spans="1:8" x14ac:dyDescent="0.2">
      <c r="B24" s="271"/>
      <c r="C24" s="271"/>
      <c r="D24" s="271"/>
    </row>
    <row r="25" spans="1:8" x14ac:dyDescent="0.2">
      <c r="B25" s="271"/>
      <c r="C25" s="271"/>
      <c r="D25" s="271"/>
    </row>
    <row r="26" spans="1:8" ht="12.75" thickBot="1" x14ac:dyDescent="0.25">
      <c r="A26" s="276" t="s">
        <v>174</v>
      </c>
      <c r="B26" s="280"/>
      <c r="C26" s="280"/>
      <c r="D26" s="280"/>
      <c r="E26" s="280"/>
      <c r="F26" s="280"/>
      <c r="G26" s="280"/>
    </row>
    <row r="27" spans="1:8" ht="12.75" thickBot="1" x14ac:dyDescent="0.25">
      <c r="A27" s="244" t="s">
        <v>0</v>
      </c>
      <c r="B27" s="245" t="s">
        <v>498</v>
      </c>
      <c r="C27" s="245" t="s">
        <v>499</v>
      </c>
      <c r="D27" s="246" t="s">
        <v>3</v>
      </c>
      <c r="E27" s="245" t="s">
        <v>500</v>
      </c>
      <c r="F27" s="245" t="s">
        <v>501</v>
      </c>
      <c r="G27" s="246" t="s">
        <v>3</v>
      </c>
    </row>
    <row r="28" spans="1:8" ht="12.75" thickBot="1" x14ac:dyDescent="0.25">
      <c r="A28" s="250" t="s">
        <v>280</v>
      </c>
      <c r="B28" s="251">
        <v>26094</v>
      </c>
      <c r="C28" s="251">
        <v>18099</v>
      </c>
      <c r="D28" s="262">
        <v>0.442</v>
      </c>
      <c r="E28" s="251">
        <v>108699</v>
      </c>
      <c r="F28" s="251">
        <v>81569</v>
      </c>
      <c r="G28" s="262">
        <v>0.33300000000000002</v>
      </c>
    </row>
    <row r="29" spans="1:8" ht="12.75" thickBot="1" x14ac:dyDescent="0.25">
      <c r="A29" s="250" t="s">
        <v>236</v>
      </c>
      <c r="B29" s="251">
        <v>-12263</v>
      </c>
      <c r="C29" s="251">
        <v>-8047</v>
      </c>
      <c r="D29" s="262">
        <v>0.52400000000000002</v>
      </c>
      <c r="E29" s="251">
        <v>-47496</v>
      </c>
      <c r="F29" s="251">
        <v>-32370</v>
      </c>
      <c r="G29" s="262">
        <v>0.46700000000000003</v>
      </c>
    </row>
    <row r="30" spans="1:8" ht="12.75" thickBot="1" x14ac:dyDescent="0.25">
      <c r="A30" s="250" t="s">
        <v>281</v>
      </c>
      <c r="B30" s="251">
        <v>-13415</v>
      </c>
      <c r="C30" s="251">
        <v>-9625</v>
      </c>
      <c r="D30" s="262">
        <v>0.39400000000000002</v>
      </c>
      <c r="E30" s="251">
        <v>-52839</v>
      </c>
      <c r="F30" s="251">
        <v>-44316</v>
      </c>
      <c r="G30" s="262">
        <v>0.192</v>
      </c>
    </row>
    <row r="31" spans="1:8" ht="12.75" thickBot="1" x14ac:dyDescent="0.25">
      <c r="A31" s="247" t="s">
        <v>185</v>
      </c>
      <c r="B31" s="248">
        <v>416</v>
      </c>
      <c r="C31" s="248">
        <v>427</v>
      </c>
      <c r="D31" s="260">
        <v>-2.5999999999999999E-2</v>
      </c>
      <c r="E31" s="248">
        <v>8364</v>
      </c>
      <c r="F31" s="248">
        <v>4883</v>
      </c>
      <c r="G31" s="260">
        <v>0.71299999999999997</v>
      </c>
    </row>
    <row r="32" spans="1:8" ht="12.75" thickBot="1" x14ac:dyDescent="0.25">
      <c r="A32" s="250" t="s">
        <v>282</v>
      </c>
      <c r="B32" s="251">
        <v>-275</v>
      </c>
      <c r="C32" s="251">
        <v>-845</v>
      </c>
      <c r="D32" s="262">
        <v>-0.67500000000000004</v>
      </c>
      <c r="E32" s="251">
        <v>-4159</v>
      </c>
      <c r="F32" s="251">
        <v>-4114</v>
      </c>
      <c r="G32" s="262">
        <v>1.0999999999999999E-2</v>
      </c>
    </row>
    <row r="33" spans="1:7" ht="12.75" thickBot="1" x14ac:dyDescent="0.25">
      <c r="A33" s="250" t="s">
        <v>238</v>
      </c>
      <c r="B33" s="251">
        <v>0</v>
      </c>
      <c r="C33" s="251">
        <v>0</v>
      </c>
      <c r="D33" s="262" t="s">
        <v>4</v>
      </c>
      <c r="E33" s="251">
        <v>13</v>
      </c>
      <c r="F33" s="251">
        <v>0</v>
      </c>
      <c r="G33" s="262" t="s">
        <v>4</v>
      </c>
    </row>
    <row r="34" spans="1:7" ht="12.75" thickBot="1" x14ac:dyDescent="0.25">
      <c r="A34" s="247" t="s">
        <v>305</v>
      </c>
      <c r="B34" s="248">
        <v>-275</v>
      </c>
      <c r="C34" s="248">
        <v>-845</v>
      </c>
      <c r="D34" s="260">
        <v>-0.67500000000000004</v>
      </c>
      <c r="E34" s="248">
        <v>-4146</v>
      </c>
      <c r="F34" s="248">
        <v>-4114</v>
      </c>
      <c r="G34" s="260">
        <v>8.0000000000000002E-3</v>
      </c>
    </row>
    <row r="35" spans="1:7" ht="12.75" thickBot="1" x14ac:dyDescent="0.25">
      <c r="A35" s="250" t="s">
        <v>246</v>
      </c>
      <c r="B35" s="251">
        <v>0</v>
      </c>
      <c r="C35" s="251">
        <v>0</v>
      </c>
      <c r="D35" s="262" t="s">
        <v>4</v>
      </c>
      <c r="E35" s="251">
        <v>5300</v>
      </c>
      <c r="F35" s="251">
        <v>27045</v>
      </c>
      <c r="G35" s="262">
        <v>-0.80400000000000005</v>
      </c>
    </row>
    <row r="36" spans="1:7" ht="12.75" thickBot="1" x14ac:dyDescent="0.25">
      <c r="A36" s="250" t="s">
        <v>247</v>
      </c>
      <c r="B36" s="251">
        <v>-1530</v>
      </c>
      <c r="C36" s="251">
        <v>0</v>
      </c>
      <c r="D36" s="262" t="s">
        <v>4</v>
      </c>
      <c r="E36" s="251">
        <v>-1863</v>
      </c>
      <c r="F36" s="251">
        <v>-20000</v>
      </c>
      <c r="G36" s="262">
        <v>-0.90700000000000003</v>
      </c>
    </row>
    <row r="37" spans="1:7" ht="12.75" thickBot="1" x14ac:dyDescent="0.25">
      <c r="A37" s="250" t="s">
        <v>248</v>
      </c>
      <c r="B37" s="251">
        <v>-1028</v>
      </c>
      <c r="C37" s="251">
        <v>-1050</v>
      </c>
      <c r="D37" s="262">
        <v>-2.1000000000000001E-2</v>
      </c>
      <c r="E37" s="251">
        <v>-3885</v>
      </c>
      <c r="F37" s="251">
        <v>-5760</v>
      </c>
      <c r="G37" s="262">
        <v>-0.32600000000000001</v>
      </c>
    </row>
    <row r="38" spans="1:7" ht="12.75" thickBot="1" x14ac:dyDescent="0.25">
      <c r="A38" s="250" t="s">
        <v>286</v>
      </c>
      <c r="B38" s="251">
        <v>-213</v>
      </c>
      <c r="C38" s="251">
        <v>-121</v>
      </c>
      <c r="D38" s="262">
        <v>0.76</v>
      </c>
      <c r="E38" s="251">
        <v>-728</v>
      </c>
      <c r="F38" s="251">
        <v>-463</v>
      </c>
      <c r="G38" s="262">
        <v>0.57199999999999995</v>
      </c>
    </row>
    <row r="39" spans="1:7" ht="12.75" thickBot="1" x14ac:dyDescent="0.25">
      <c r="A39" s="247" t="s">
        <v>199</v>
      </c>
      <c r="B39" s="248">
        <v>-2771</v>
      </c>
      <c r="C39" s="248">
        <v>-1171</v>
      </c>
      <c r="D39" s="260" t="s">
        <v>4</v>
      </c>
      <c r="E39" s="248">
        <v>-1176</v>
      </c>
      <c r="F39" s="248">
        <v>822</v>
      </c>
      <c r="G39" s="260" t="s">
        <v>4</v>
      </c>
    </row>
    <row r="40" spans="1:7" ht="12.75" thickBot="1" x14ac:dyDescent="0.25">
      <c r="A40" s="250" t="s">
        <v>306</v>
      </c>
      <c r="B40" s="251">
        <v>-61</v>
      </c>
      <c r="C40" s="251">
        <v>-31</v>
      </c>
      <c r="D40" s="262">
        <v>0.96799999999999997</v>
      </c>
      <c r="E40" s="251">
        <v>-266</v>
      </c>
      <c r="F40" s="251">
        <v>-85</v>
      </c>
      <c r="G40" s="262" t="s">
        <v>4</v>
      </c>
    </row>
    <row r="41" spans="1:7" ht="12.75" thickBot="1" x14ac:dyDescent="0.25">
      <c r="A41" s="247" t="s">
        <v>253</v>
      </c>
      <c r="B41" s="248">
        <v>-2691</v>
      </c>
      <c r="C41" s="248">
        <v>-1620</v>
      </c>
      <c r="D41" s="260">
        <v>0.66100000000000003</v>
      </c>
      <c r="E41" s="248">
        <v>2776</v>
      </c>
      <c r="F41" s="248">
        <v>1506</v>
      </c>
      <c r="G41" s="260">
        <v>0.84299999999999997</v>
      </c>
    </row>
    <row r="42" spans="1:7" ht="12.75" thickBot="1" x14ac:dyDescent="0.25">
      <c r="A42" s="247" t="s">
        <v>307</v>
      </c>
      <c r="B42" s="248">
        <v>8956</v>
      </c>
      <c r="C42" s="248">
        <v>5109</v>
      </c>
      <c r="D42" s="260">
        <v>0.753</v>
      </c>
      <c r="E42" s="248">
        <v>3489</v>
      </c>
      <c r="F42" s="248">
        <v>1983</v>
      </c>
      <c r="G42" s="260">
        <v>0.75900000000000001</v>
      </c>
    </row>
    <row r="43" spans="1:7" ht="12.75" thickBot="1" x14ac:dyDescent="0.25">
      <c r="A43" s="247" t="s">
        <v>308</v>
      </c>
      <c r="B43" s="248">
        <v>6265</v>
      </c>
      <c r="C43" s="248">
        <v>3489</v>
      </c>
      <c r="D43" s="260">
        <v>0.79600000000000004</v>
      </c>
      <c r="E43" s="248">
        <v>6265</v>
      </c>
      <c r="F43" s="248">
        <v>3489</v>
      </c>
      <c r="G43" s="260">
        <v>0.79600000000000004</v>
      </c>
    </row>
    <row r="44" spans="1:7" x14ac:dyDescent="0.2">
      <c r="B44" s="279"/>
      <c r="C44" s="279"/>
      <c r="D44" s="271"/>
    </row>
    <row r="45" spans="1:7" x14ac:dyDescent="0.2">
      <c r="B45" s="271"/>
      <c r="C45" s="271"/>
      <c r="D45" s="271"/>
    </row>
    <row r="46" spans="1:7" ht="12.75" thickBot="1" x14ac:dyDescent="0.25">
      <c r="A46" s="276" t="s">
        <v>205</v>
      </c>
      <c r="B46" s="280"/>
      <c r="C46" s="280"/>
      <c r="D46" s="280"/>
      <c r="E46" s="280"/>
      <c r="F46" s="280"/>
    </row>
    <row r="47" spans="1:7" ht="12.75" thickBot="1" x14ac:dyDescent="0.25">
      <c r="A47" s="244" t="s">
        <v>0</v>
      </c>
      <c r="B47" s="266">
        <v>44926</v>
      </c>
      <c r="C47" s="266">
        <v>44834</v>
      </c>
      <c r="D47" s="267" t="s">
        <v>3</v>
      </c>
      <c r="E47" s="266">
        <v>44561</v>
      </c>
      <c r="F47" s="267" t="s">
        <v>3</v>
      </c>
    </row>
    <row r="48" spans="1:7" ht="12.75" thickBot="1" x14ac:dyDescent="0.25">
      <c r="A48" s="250" t="s">
        <v>289</v>
      </c>
      <c r="B48" s="251">
        <v>6265</v>
      </c>
      <c r="C48" s="251">
        <v>8956</v>
      </c>
      <c r="D48" s="262">
        <v>-0.3</v>
      </c>
      <c r="E48" s="251">
        <v>3489</v>
      </c>
      <c r="F48" s="262">
        <v>0.79600000000000004</v>
      </c>
    </row>
    <row r="49" spans="1:6" ht="12.75" thickBot="1" x14ac:dyDescent="0.25">
      <c r="A49" s="250" t="s">
        <v>291</v>
      </c>
      <c r="B49" s="251">
        <v>14587</v>
      </c>
      <c r="C49" s="251">
        <v>16272</v>
      </c>
      <c r="D49" s="262">
        <v>-0.104</v>
      </c>
      <c r="E49" s="251">
        <v>11352</v>
      </c>
      <c r="F49" s="262">
        <v>0.28499999999999998</v>
      </c>
    </row>
    <row r="50" spans="1:6" ht="12.75" thickBot="1" x14ac:dyDescent="0.25">
      <c r="A50" s="250" t="s">
        <v>292</v>
      </c>
      <c r="B50" s="251">
        <v>4130</v>
      </c>
      <c r="C50" s="251">
        <v>5225</v>
      </c>
      <c r="D50" s="262">
        <v>-0.21</v>
      </c>
      <c r="E50" s="251">
        <v>2148</v>
      </c>
      <c r="F50" s="262">
        <v>0.92300000000000004</v>
      </c>
    </row>
    <row r="51" spans="1:6" ht="12.75" thickBot="1" x14ac:dyDescent="0.25">
      <c r="A51" s="250" t="s">
        <v>293</v>
      </c>
      <c r="B51" s="251">
        <v>16340</v>
      </c>
      <c r="C51" s="251">
        <v>15695</v>
      </c>
      <c r="D51" s="262">
        <v>4.1000000000000002E-2</v>
      </c>
      <c r="E51" s="251">
        <v>14347</v>
      </c>
      <c r="F51" s="262">
        <v>0.13900000000000001</v>
      </c>
    </row>
    <row r="52" spans="1:6" ht="12.75" thickBot="1" x14ac:dyDescent="0.25">
      <c r="A52" s="250" t="s">
        <v>294</v>
      </c>
      <c r="B52" s="251">
        <v>8646</v>
      </c>
      <c r="C52" s="251">
        <v>6538</v>
      </c>
      <c r="D52" s="262">
        <v>0.32200000000000001</v>
      </c>
      <c r="E52" s="251">
        <v>6570</v>
      </c>
      <c r="F52" s="262">
        <v>0.316</v>
      </c>
    </row>
    <row r="53" spans="1:6" ht="12.75" thickBot="1" x14ac:dyDescent="0.25">
      <c r="A53" s="250" t="s">
        <v>296</v>
      </c>
      <c r="B53" s="251">
        <v>76704</v>
      </c>
      <c r="C53" s="251">
        <v>61597</v>
      </c>
      <c r="D53" s="262">
        <v>0.245</v>
      </c>
      <c r="E53" s="251">
        <v>64068</v>
      </c>
      <c r="F53" s="262">
        <v>0.19700000000000001</v>
      </c>
    </row>
    <row r="54" spans="1:6" ht="12.75" thickBot="1" x14ac:dyDescent="0.25">
      <c r="A54" s="247" t="s">
        <v>297</v>
      </c>
      <c r="B54" s="248">
        <v>126672</v>
      </c>
      <c r="C54" s="248">
        <v>114283</v>
      </c>
      <c r="D54" s="260">
        <v>0.108</v>
      </c>
      <c r="E54" s="248">
        <v>101974</v>
      </c>
      <c r="F54" s="260">
        <v>0.24199999999999999</v>
      </c>
    </row>
    <row r="55" spans="1:6" ht="12.75" thickBot="1" x14ac:dyDescent="0.25">
      <c r="A55" s="250" t="s">
        <v>298</v>
      </c>
      <c r="B55" s="251">
        <v>11114</v>
      </c>
      <c r="C55" s="251">
        <v>13604</v>
      </c>
      <c r="D55" s="262">
        <v>-0.183</v>
      </c>
      <c r="E55" s="251">
        <v>11135</v>
      </c>
      <c r="F55" s="262">
        <v>-2E-3</v>
      </c>
    </row>
    <row r="56" spans="1:6" ht="12.75" thickBot="1" x14ac:dyDescent="0.25">
      <c r="A56" s="250" t="s">
        <v>299</v>
      </c>
      <c r="B56" s="251">
        <v>52497</v>
      </c>
      <c r="C56" s="251">
        <v>51279</v>
      </c>
      <c r="D56" s="262">
        <v>2.4E-2</v>
      </c>
      <c r="E56" s="251">
        <v>108587</v>
      </c>
      <c r="F56" s="262">
        <v>-0.51700000000000002</v>
      </c>
    </row>
    <row r="57" spans="1:6" ht="12.75" thickBot="1" x14ac:dyDescent="0.25">
      <c r="A57" s="250" t="s">
        <v>300</v>
      </c>
      <c r="B57" s="251">
        <v>4499</v>
      </c>
      <c r="C57" s="251">
        <v>5394</v>
      </c>
      <c r="D57" s="262">
        <v>-0.16600000000000001</v>
      </c>
      <c r="E57" s="251">
        <v>2932</v>
      </c>
      <c r="F57" s="262">
        <v>0.53400000000000003</v>
      </c>
    </row>
    <row r="58" spans="1:6" ht="12.75" thickBot="1" x14ac:dyDescent="0.25">
      <c r="A58" s="247" t="s">
        <v>301</v>
      </c>
      <c r="B58" s="248">
        <v>68110</v>
      </c>
      <c r="C58" s="248">
        <v>70277</v>
      </c>
      <c r="D58" s="260">
        <v>-3.1E-2</v>
      </c>
      <c r="E58" s="248">
        <v>122654</v>
      </c>
      <c r="F58" s="260">
        <v>-0.44500000000000001</v>
      </c>
    </row>
    <row r="59" spans="1:6" ht="12.75" thickBot="1" x14ac:dyDescent="0.25">
      <c r="A59" s="247" t="s">
        <v>268</v>
      </c>
      <c r="B59" s="248">
        <v>58562</v>
      </c>
      <c r="C59" s="248">
        <v>44006</v>
      </c>
      <c r="D59" s="260">
        <v>0.33100000000000002</v>
      </c>
      <c r="E59" s="248">
        <v>-20680</v>
      </c>
      <c r="F59" s="260" t="s">
        <v>4</v>
      </c>
    </row>
    <row r="60" spans="1:6" ht="12.75" thickBot="1" x14ac:dyDescent="0.25">
      <c r="A60" s="247" t="s">
        <v>302</v>
      </c>
      <c r="B60" s="248">
        <v>126672</v>
      </c>
      <c r="C60" s="248">
        <v>114283</v>
      </c>
      <c r="D60" s="260">
        <v>0.108</v>
      </c>
      <c r="E60" s="248">
        <v>101974</v>
      </c>
      <c r="F60" s="260">
        <v>0.24199999999999999</v>
      </c>
    </row>
    <row r="61" spans="1:6" x14ac:dyDescent="0.2">
      <c r="B61" s="271"/>
      <c r="C61" s="271"/>
      <c r="D61" s="27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A583B-8CC4-48B0-9B62-77E422AE52E7}">
  <sheetPr>
    <tabColor rgb="FF113A3F"/>
  </sheetPr>
  <dimension ref="A1:U52"/>
  <sheetViews>
    <sheetView showGridLines="0" zoomScale="80" zoomScaleNormal="80" workbookViewId="0">
      <pane ySplit="3" topLeftCell="A4" activePane="bottomLeft" state="frozen"/>
      <selection activeCell="A45" sqref="A45"/>
      <selection pane="bottomLeft" activeCell="C1" sqref="C1"/>
    </sheetView>
  </sheetViews>
  <sheetFormatPr defaultColWidth="8.85546875" defaultRowHeight="14.25" x14ac:dyDescent="0.25"/>
  <cols>
    <col min="1" max="1" width="51.7109375" style="3" bestFit="1" customWidth="1"/>
    <col min="2" max="2" width="11.7109375" style="3" bestFit="1" customWidth="1"/>
    <col min="3" max="3" width="17.7109375" style="3" bestFit="1" customWidth="1"/>
    <col min="4" max="4" width="17.7109375" style="3" customWidth="1"/>
    <col min="5" max="5" width="11.42578125" style="3" bestFit="1" customWidth="1"/>
    <col min="6" max="6" width="12.7109375" style="3" bestFit="1" customWidth="1"/>
    <col min="7" max="7" width="21.5703125" style="3" bestFit="1" customWidth="1"/>
    <col min="8" max="8" width="21.7109375" style="3" bestFit="1" customWidth="1"/>
    <col min="9" max="9" width="12" style="3" bestFit="1" customWidth="1"/>
    <col min="10" max="10" width="10.7109375" style="26" bestFit="1" customWidth="1"/>
    <col min="11" max="16384" width="8.85546875" style="3"/>
  </cols>
  <sheetData>
    <row r="1" spans="1:21" x14ac:dyDescent="0.25">
      <c r="A1" s="1" t="s">
        <v>2</v>
      </c>
    </row>
    <row r="2" spans="1:21" x14ac:dyDescent="0.25">
      <c r="A2" s="1" t="s">
        <v>493</v>
      </c>
    </row>
    <row r="3" spans="1:21" x14ac:dyDescent="0.25">
      <c r="A3" s="2" t="s">
        <v>0</v>
      </c>
      <c r="B3" s="9"/>
      <c r="C3" s="9"/>
      <c r="D3" s="9"/>
      <c r="E3" s="9"/>
      <c r="F3" s="9"/>
    </row>
    <row r="6" spans="1:21" x14ac:dyDescent="0.25">
      <c r="A6" s="434" t="s">
        <v>42</v>
      </c>
      <c r="B6" s="430" t="s">
        <v>98</v>
      </c>
      <c r="C6" s="436" t="s">
        <v>70</v>
      </c>
      <c r="D6" s="13" t="s">
        <v>58</v>
      </c>
      <c r="E6" s="13" t="s">
        <v>59</v>
      </c>
      <c r="F6" s="437" t="s">
        <v>61</v>
      </c>
      <c r="G6" s="436" t="s">
        <v>62</v>
      </c>
      <c r="H6" s="436" t="s">
        <v>63</v>
      </c>
      <c r="I6" s="430" t="s">
        <v>497</v>
      </c>
      <c r="J6" s="432" t="s">
        <v>14</v>
      </c>
    </row>
    <row r="7" spans="1:21" ht="29.25" thickBot="1" x14ac:dyDescent="0.3">
      <c r="A7" s="435"/>
      <c r="B7" s="431"/>
      <c r="C7" s="436"/>
      <c r="D7" s="13" t="s">
        <v>114</v>
      </c>
      <c r="E7" s="13" t="s">
        <v>60</v>
      </c>
      <c r="F7" s="437"/>
      <c r="G7" s="436"/>
      <c r="H7" s="436"/>
      <c r="I7" s="431"/>
      <c r="J7" s="432"/>
    </row>
    <row r="8" spans="1:21" ht="15" thickBot="1" x14ac:dyDescent="0.3">
      <c r="A8" s="100" t="s">
        <v>99</v>
      </c>
      <c r="B8" s="111"/>
      <c r="C8" s="112"/>
      <c r="D8" s="112"/>
      <c r="E8" s="99"/>
      <c r="F8" s="99"/>
      <c r="G8" s="99"/>
      <c r="H8" s="113"/>
      <c r="I8" s="111"/>
      <c r="J8" s="88"/>
    </row>
    <row r="9" spans="1:21" ht="15" thickBot="1" x14ac:dyDescent="0.3">
      <c r="A9" s="101" t="s">
        <v>64</v>
      </c>
      <c r="B9" s="114">
        <v>681186</v>
      </c>
      <c r="C9" s="81">
        <v>190175</v>
      </c>
      <c r="D9" s="81" t="s">
        <v>91</v>
      </c>
      <c r="E9" s="81" t="s">
        <v>91</v>
      </c>
      <c r="F9" s="81">
        <v>-40898</v>
      </c>
      <c r="G9" s="81" t="s">
        <v>91</v>
      </c>
      <c r="H9" s="82" t="s">
        <v>91</v>
      </c>
      <c r="I9" s="94">
        <v>830463</v>
      </c>
      <c r="J9" s="50">
        <v>0.219</v>
      </c>
      <c r="K9" s="31"/>
      <c r="L9" s="31"/>
      <c r="M9" s="31"/>
      <c r="N9" s="31"/>
      <c r="O9" s="31"/>
      <c r="P9" s="31"/>
      <c r="Q9" s="31"/>
      <c r="R9" s="31"/>
      <c r="S9" s="31"/>
      <c r="T9" s="31"/>
      <c r="U9" s="31"/>
    </row>
    <row r="10" spans="1:21" ht="15" thickBot="1" x14ac:dyDescent="0.3">
      <c r="A10" s="101" t="s">
        <v>28</v>
      </c>
      <c r="B10" s="115" t="s">
        <v>91</v>
      </c>
      <c r="C10" s="61">
        <v>15608</v>
      </c>
      <c r="D10" s="61">
        <v>139392</v>
      </c>
      <c r="E10" s="61" t="s">
        <v>91</v>
      </c>
      <c r="F10" s="61" t="s">
        <v>91</v>
      </c>
      <c r="G10" s="61" t="s">
        <v>91</v>
      </c>
      <c r="H10" s="110" t="s">
        <v>91</v>
      </c>
      <c r="I10" s="109">
        <v>155000</v>
      </c>
      <c r="J10" s="107" t="s">
        <v>4</v>
      </c>
      <c r="K10" s="31"/>
      <c r="L10" s="31"/>
      <c r="M10" s="31"/>
      <c r="N10" s="31"/>
      <c r="O10" s="31"/>
      <c r="P10" s="31"/>
      <c r="Q10" s="31"/>
      <c r="R10" s="31"/>
      <c r="S10" s="31"/>
      <c r="T10" s="31"/>
      <c r="U10" s="31"/>
    </row>
    <row r="11" spans="1:21" ht="15" thickBot="1" x14ac:dyDescent="0.3">
      <c r="A11" s="100" t="s">
        <v>100</v>
      </c>
      <c r="B11" s="116">
        <v>681186</v>
      </c>
      <c r="C11" s="72">
        <v>205783</v>
      </c>
      <c r="D11" s="72">
        <v>139392</v>
      </c>
      <c r="E11" s="72" t="s">
        <v>91</v>
      </c>
      <c r="F11" s="72">
        <v>-40898</v>
      </c>
      <c r="G11" s="72" t="s">
        <v>91</v>
      </c>
      <c r="H11" s="76" t="s">
        <v>91</v>
      </c>
      <c r="I11" s="77">
        <v>985463</v>
      </c>
      <c r="J11" s="51">
        <v>0.44700000000000001</v>
      </c>
      <c r="K11" s="31"/>
      <c r="L11" s="31"/>
      <c r="M11" s="31"/>
      <c r="N11" s="31"/>
      <c r="O11" s="31"/>
      <c r="P11" s="31"/>
      <c r="Q11" s="31"/>
      <c r="R11" s="31"/>
      <c r="S11" s="31"/>
      <c r="T11" s="31"/>
      <c r="U11" s="31"/>
    </row>
    <row r="12" spans="1:21" ht="15" thickBot="1" x14ac:dyDescent="0.3">
      <c r="A12" s="102" t="s">
        <v>115</v>
      </c>
      <c r="B12" s="41"/>
      <c r="C12" s="47">
        <v>0.30199999999999999</v>
      </c>
      <c r="D12" s="47">
        <v>0.20499999999999999</v>
      </c>
      <c r="E12" s="47">
        <v>0</v>
      </c>
      <c r="F12" s="47">
        <v>-0.06</v>
      </c>
      <c r="G12" s="47">
        <v>0</v>
      </c>
      <c r="H12" s="48">
        <v>0</v>
      </c>
      <c r="I12" s="49">
        <v>0.44700000000000001</v>
      </c>
      <c r="J12" s="41"/>
      <c r="K12" s="31"/>
      <c r="L12" s="31"/>
      <c r="M12" s="31"/>
      <c r="N12" s="31"/>
      <c r="O12" s="31"/>
      <c r="P12" s="31"/>
      <c r="Q12" s="31"/>
      <c r="R12" s="31"/>
      <c r="S12" s="31"/>
      <c r="T12" s="31"/>
      <c r="U12" s="31"/>
    </row>
    <row r="13" spans="1:21" ht="15" thickBot="1" x14ac:dyDescent="0.3">
      <c r="A13" s="100"/>
      <c r="B13" s="41"/>
      <c r="C13" s="112"/>
      <c r="D13" s="112"/>
      <c r="E13" s="99"/>
      <c r="F13" s="99"/>
      <c r="G13" s="99"/>
      <c r="H13" s="113"/>
      <c r="I13" s="111"/>
      <c r="J13" s="88"/>
      <c r="K13" s="31"/>
      <c r="L13" s="31"/>
      <c r="M13" s="31"/>
      <c r="N13" s="31"/>
      <c r="O13" s="31"/>
      <c r="P13" s="31"/>
      <c r="Q13" s="31"/>
      <c r="R13" s="31"/>
      <c r="S13" s="31"/>
      <c r="T13" s="31"/>
      <c r="U13" s="31"/>
    </row>
    <row r="14" spans="1:21" ht="15" thickBot="1" x14ac:dyDescent="0.3">
      <c r="A14" s="100" t="s">
        <v>8</v>
      </c>
      <c r="B14" s="41"/>
      <c r="C14" s="99"/>
      <c r="D14" s="99"/>
      <c r="E14" s="99"/>
      <c r="F14" s="99"/>
      <c r="G14" s="99"/>
      <c r="H14" s="113"/>
      <c r="I14" s="111"/>
      <c r="J14" s="88"/>
      <c r="K14" s="31"/>
      <c r="L14" s="31"/>
      <c r="M14" s="31"/>
      <c r="N14" s="31"/>
      <c r="O14" s="31"/>
      <c r="P14" s="31"/>
      <c r="Q14" s="31"/>
      <c r="R14" s="31"/>
      <c r="S14" s="31"/>
      <c r="T14" s="31"/>
      <c r="U14" s="31"/>
    </row>
    <row r="15" spans="1:21" ht="15" thickBot="1" x14ac:dyDescent="0.3">
      <c r="A15" s="100" t="s">
        <v>101</v>
      </c>
      <c r="B15" s="116">
        <v>2249260</v>
      </c>
      <c r="C15" s="90">
        <v>-70728</v>
      </c>
      <c r="D15" s="90">
        <v>-696960</v>
      </c>
      <c r="E15" s="90" t="s">
        <v>91</v>
      </c>
      <c r="F15" s="90">
        <v>-44783</v>
      </c>
      <c r="G15" s="90" t="s">
        <v>91</v>
      </c>
      <c r="H15" s="91">
        <v>821</v>
      </c>
      <c r="I15" s="92">
        <v>1437610</v>
      </c>
      <c r="J15" s="88">
        <v>-0.36099999999999999</v>
      </c>
      <c r="K15" s="31"/>
      <c r="L15" s="31"/>
      <c r="M15" s="31"/>
      <c r="N15" s="31"/>
      <c r="O15" s="31"/>
      <c r="P15" s="31"/>
      <c r="Q15" s="31"/>
      <c r="R15" s="31"/>
      <c r="S15" s="31"/>
      <c r="T15" s="31"/>
      <c r="U15" s="31"/>
    </row>
    <row r="16" spans="1:21" ht="15" thickBot="1" x14ac:dyDescent="0.3">
      <c r="A16" s="101" t="s">
        <v>65</v>
      </c>
      <c r="B16" s="117">
        <v>710385</v>
      </c>
      <c r="C16" s="69">
        <v>30150</v>
      </c>
      <c r="D16" s="69" t="s">
        <v>91</v>
      </c>
      <c r="E16" s="69" t="s">
        <v>91</v>
      </c>
      <c r="F16" s="69">
        <v>-16018</v>
      </c>
      <c r="G16" s="69" t="s">
        <v>91</v>
      </c>
      <c r="H16" s="78" t="s">
        <v>91</v>
      </c>
      <c r="I16" s="79">
        <v>724517</v>
      </c>
      <c r="J16" s="52">
        <v>0.02</v>
      </c>
      <c r="K16" s="31"/>
      <c r="L16" s="31"/>
      <c r="M16" s="31"/>
      <c r="N16" s="31"/>
      <c r="O16" s="31"/>
      <c r="P16" s="31"/>
      <c r="Q16" s="31"/>
      <c r="R16" s="31"/>
      <c r="S16" s="31"/>
      <c r="T16" s="31"/>
      <c r="U16" s="31"/>
    </row>
    <row r="17" spans="1:21" ht="15" thickBot="1" x14ac:dyDescent="0.3">
      <c r="A17" s="101" t="s">
        <v>97</v>
      </c>
      <c r="B17" s="117">
        <v>573815</v>
      </c>
      <c r="C17" s="69">
        <v>-127607</v>
      </c>
      <c r="D17" s="69" t="s">
        <v>91</v>
      </c>
      <c r="E17" s="69" t="s">
        <v>91</v>
      </c>
      <c r="F17" s="69">
        <v>-13015</v>
      </c>
      <c r="G17" s="69" t="s">
        <v>91</v>
      </c>
      <c r="H17" s="78" t="s">
        <v>91</v>
      </c>
      <c r="I17" s="79">
        <v>433193</v>
      </c>
      <c r="J17" s="52">
        <v>-0.245</v>
      </c>
      <c r="K17" s="31"/>
      <c r="L17" s="31"/>
      <c r="M17" s="31"/>
      <c r="N17" s="31"/>
      <c r="O17" s="31"/>
      <c r="P17" s="31"/>
      <c r="Q17" s="31"/>
      <c r="R17" s="31"/>
      <c r="S17" s="31"/>
      <c r="T17" s="31"/>
      <c r="U17" s="31"/>
    </row>
    <row r="18" spans="1:21" ht="15" thickBot="1" x14ac:dyDescent="0.3">
      <c r="A18" s="101" t="s">
        <v>28</v>
      </c>
      <c r="B18" s="117">
        <v>696960</v>
      </c>
      <c r="C18" s="69" t="s">
        <v>91</v>
      </c>
      <c r="D18" s="69">
        <v>-696960</v>
      </c>
      <c r="E18" s="69" t="s">
        <v>91</v>
      </c>
      <c r="F18" s="69" t="s">
        <v>91</v>
      </c>
      <c r="G18" s="69" t="s">
        <v>91</v>
      </c>
      <c r="H18" s="78" t="s">
        <v>91</v>
      </c>
      <c r="I18" s="79" t="s">
        <v>91</v>
      </c>
      <c r="J18" s="52">
        <v>-1</v>
      </c>
      <c r="K18" s="31"/>
      <c r="L18" s="31"/>
      <c r="M18" s="31"/>
      <c r="N18" s="31"/>
      <c r="O18" s="31"/>
      <c r="P18" s="31"/>
      <c r="Q18" s="31"/>
      <c r="R18" s="31"/>
      <c r="S18" s="31"/>
      <c r="T18" s="31"/>
      <c r="U18" s="31"/>
    </row>
    <row r="19" spans="1:21" ht="15" thickBot="1" x14ac:dyDescent="0.3">
      <c r="A19" s="101" t="s">
        <v>66</v>
      </c>
      <c r="B19" s="117">
        <v>268100</v>
      </c>
      <c r="C19" s="69">
        <v>26729</v>
      </c>
      <c r="D19" s="69" t="s">
        <v>91</v>
      </c>
      <c r="E19" s="69" t="s">
        <v>91</v>
      </c>
      <c r="F19" s="69">
        <v>-15750</v>
      </c>
      <c r="G19" s="69" t="s">
        <v>91</v>
      </c>
      <c r="H19" s="78">
        <v>821</v>
      </c>
      <c r="I19" s="79">
        <v>279900</v>
      </c>
      <c r="J19" s="52">
        <v>4.3999999999999997E-2</v>
      </c>
      <c r="K19" s="31"/>
      <c r="L19" s="31"/>
      <c r="M19" s="31"/>
      <c r="N19" s="31"/>
      <c r="O19" s="31"/>
      <c r="P19" s="31"/>
      <c r="Q19" s="31"/>
      <c r="R19" s="31"/>
      <c r="S19" s="31"/>
      <c r="T19" s="31"/>
      <c r="U19" s="31"/>
    </row>
    <row r="20" spans="1:21" ht="15" thickBot="1" x14ac:dyDescent="0.3">
      <c r="A20" s="101" t="s">
        <v>23</v>
      </c>
      <c r="B20" s="117">
        <v>211505</v>
      </c>
      <c r="C20" s="69">
        <v>30468</v>
      </c>
      <c r="D20" s="69" t="s">
        <v>91</v>
      </c>
      <c r="E20" s="69" t="s">
        <v>91</v>
      </c>
      <c r="F20" s="69">
        <v>-14749</v>
      </c>
      <c r="G20" s="93" t="s">
        <v>91</v>
      </c>
      <c r="H20" s="78">
        <v>821</v>
      </c>
      <c r="I20" s="79">
        <v>228045</v>
      </c>
      <c r="J20" s="52">
        <v>7.8E-2</v>
      </c>
      <c r="K20" s="31"/>
      <c r="L20" s="31"/>
      <c r="M20" s="31"/>
      <c r="N20" s="31"/>
      <c r="O20" s="31"/>
      <c r="P20" s="31"/>
      <c r="Q20" s="31"/>
      <c r="R20" s="31"/>
      <c r="S20" s="31"/>
      <c r="T20" s="31"/>
      <c r="U20" s="31"/>
    </row>
    <row r="21" spans="1:21" ht="15" thickBot="1" x14ac:dyDescent="0.3">
      <c r="A21" s="101" t="s">
        <v>67</v>
      </c>
      <c r="B21" s="117">
        <v>56595</v>
      </c>
      <c r="C21" s="69">
        <v>-3739</v>
      </c>
      <c r="D21" s="69" t="s">
        <v>91</v>
      </c>
      <c r="E21" s="69" t="s">
        <v>91</v>
      </c>
      <c r="F21" s="69">
        <v>-1001</v>
      </c>
      <c r="G21" s="93" t="s">
        <v>91</v>
      </c>
      <c r="H21" s="78" t="s">
        <v>91</v>
      </c>
      <c r="I21" s="79">
        <v>51855</v>
      </c>
      <c r="J21" s="52">
        <v>-8.4000000000000005E-2</v>
      </c>
      <c r="K21" s="31"/>
      <c r="L21" s="31"/>
      <c r="M21" s="31"/>
      <c r="N21" s="31"/>
      <c r="O21" s="31"/>
      <c r="P21" s="31"/>
      <c r="Q21" s="31"/>
      <c r="R21" s="31"/>
      <c r="S21" s="31"/>
      <c r="T21" s="31"/>
      <c r="U21" s="31"/>
    </row>
    <row r="22" spans="1:21" ht="15" thickBot="1" x14ac:dyDescent="0.3">
      <c r="A22" s="100" t="s">
        <v>102</v>
      </c>
      <c r="B22" s="116">
        <v>461140</v>
      </c>
      <c r="C22" s="72">
        <v>13266</v>
      </c>
      <c r="D22" s="72">
        <v>34196</v>
      </c>
      <c r="E22" s="72" t="s">
        <v>91</v>
      </c>
      <c r="F22" s="72">
        <v>-8194</v>
      </c>
      <c r="G22" s="72" t="s">
        <v>91</v>
      </c>
      <c r="H22" s="76">
        <v>999</v>
      </c>
      <c r="I22" s="77">
        <v>501407</v>
      </c>
      <c r="J22" s="51">
        <v>8.6999999999999994E-2</v>
      </c>
      <c r="K22" s="31"/>
      <c r="L22" s="31"/>
      <c r="M22" s="31"/>
      <c r="N22" s="31"/>
      <c r="O22" s="31"/>
      <c r="P22" s="31"/>
      <c r="Q22" s="31"/>
      <c r="R22" s="31"/>
      <c r="S22" s="31"/>
      <c r="T22" s="31"/>
      <c r="U22" s="31"/>
    </row>
    <row r="23" spans="1:21" ht="15" thickBot="1" x14ac:dyDescent="0.3">
      <c r="A23" s="101" t="s">
        <v>7</v>
      </c>
      <c r="B23" s="117">
        <v>173288</v>
      </c>
      <c r="C23" s="69">
        <v>31040</v>
      </c>
      <c r="D23" s="69">
        <v>27854</v>
      </c>
      <c r="E23" s="69" t="s">
        <v>91</v>
      </c>
      <c r="F23" s="69">
        <v>-8194</v>
      </c>
      <c r="G23" s="69" t="s">
        <v>91</v>
      </c>
      <c r="H23" s="78">
        <v>999</v>
      </c>
      <c r="I23" s="79">
        <v>224987</v>
      </c>
      <c r="J23" s="52">
        <v>0.29799999999999999</v>
      </c>
      <c r="K23" s="31"/>
      <c r="L23" s="31"/>
      <c r="M23" s="31"/>
      <c r="N23" s="31"/>
      <c r="O23" s="31"/>
      <c r="P23" s="31"/>
      <c r="Q23" s="31"/>
      <c r="R23" s="31"/>
      <c r="S23" s="31"/>
      <c r="T23" s="31"/>
      <c r="U23" s="31"/>
    </row>
    <row r="24" spans="1:21" ht="15" thickBot="1" x14ac:dyDescent="0.3">
      <c r="A24" s="101" t="s">
        <v>9</v>
      </c>
      <c r="B24" s="117">
        <v>129848</v>
      </c>
      <c r="C24" s="69">
        <v>28052</v>
      </c>
      <c r="D24" s="69">
        <v>6342</v>
      </c>
      <c r="E24" s="69" t="s">
        <v>91</v>
      </c>
      <c r="F24" s="69" t="s">
        <v>91</v>
      </c>
      <c r="G24" s="69" t="s">
        <v>91</v>
      </c>
      <c r="H24" s="78" t="s">
        <v>91</v>
      </c>
      <c r="I24" s="79">
        <v>164242</v>
      </c>
      <c r="J24" s="52">
        <v>0.26500000000000001</v>
      </c>
      <c r="K24" s="31"/>
      <c r="L24" s="31"/>
      <c r="M24" s="31"/>
      <c r="N24" s="31"/>
      <c r="O24" s="31"/>
      <c r="P24" s="31"/>
      <c r="Q24" s="31"/>
      <c r="R24" s="31"/>
      <c r="S24" s="31"/>
      <c r="T24" s="31"/>
      <c r="U24" s="31"/>
    </row>
    <row r="25" spans="1:21" ht="15" thickBot="1" x14ac:dyDescent="0.3">
      <c r="A25" s="101" t="s">
        <v>103</v>
      </c>
      <c r="B25" s="117">
        <v>158004</v>
      </c>
      <c r="C25" s="69">
        <v>-45826</v>
      </c>
      <c r="D25" s="69" t="s">
        <v>91</v>
      </c>
      <c r="E25" s="69" t="s">
        <v>91</v>
      </c>
      <c r="F25" s="69" t="s">
        <v>91</v>
      </c>
      <c r="G25" s="69" t="s">
        <v>91</v>
      </c>
      <c r="H25" s="78" t="s">
        <v>91</v>
      </c>
      <c r="I25" s="79">
        <v>112178</v>
      </c>
      <c r="J25" s="52">
        <v>-0.28999999999999998</v>
      </c>
      <c r="K25" s="31"/>
      <c r="L25" s="31"/>
      <c r="M25" s="31"/>
      <c r="N25" s="31"/>
      <c r="O25" s="31"/>
      <c r="P25" s="31"/>
      <c r="Q25" s="31"/>
      <c r="R25" s="31"/>
      <c r="S25" s="31"/>
      <c r="T25" s="31"/>
      <c r="U25" s="31"/>
    </row>
    <row r="26" spans="1:21" ht="15" thickBot="1" x14ac:dyDescent="0.3">
      <c r="A26" s="100" t="s">
        <v>104</v>
      </c>
      <c r="B26" s="116">
        <v>224645</v>
      </c>
      <c r="C26" s="72">
        <v>-114248</v>
      </c>
      <c r="D26" s="72">
        <v>161753</v>
      </c>
      <c r="E26" s="72" t="s">
        <v>91</v>
      </c>
      <c r="F26" s="72" t="s">
        <v>91</v>
      </c>
      <c r="G26" s="72" t="s">
        <v>91</v>
      </c>
      <c r="H26" s="76">
        <v>1997</v>
      </c>
      <c r="I26" s="77">
        <v>274147</v>
      </c>
      <c r="J26" s="51">
        <v>0.22</v>
      </c>
      <c r="K26" s="31"/>
      <c r="L26" s="31"/>
      <c r="M26" s="31"/>
      <c r="N26" s="31"/>
      <c r="O26" s="31"/>
      <c r="P26" s="31"/>
      <c r="Q26" s="31"/>
      <c r="R26" s="31"/>
      <c r="S26" s="31"/>
      <c r="T26" s="31"/>
      <c r="U26" s="31"/>
    </row>
    <row r="27" spans="1:21" ht="15" thickBot="1" x14ac:dyDescent="0.3">
      <c r="A27" s="100" t="s">
        <v>30</v>
      </c>
      <c r="B27" s="116">
        <v>2935045</v>
      </c>
      <c r="C27" s="72">
        <v>-171710</v>
      </c>
      <c r="D27" s="72">
        <v>-501011</v>
      </c>
      <c r="E27" s="72" t="s">
        <v>91</v>
      </c>
      <c r="F27" s="72">
        <v>-52977</v>
      </c>
      <c r="G27" s="72" t="s">
        <v>91</v>
      </c>
      <c r="H27" s="76">
        <v>3817</v>
      </c>
      <c r="I27" s="77">
        <v>2213164</v>
      </c>
      <c r="J27" s="51">
        <v>-0.246</v>
      </c>
      <c r="K27" s="31"/>
      <c r="L27" s="31"/>
      <c r="M27" s="31"/>
      <c r="N27" s="31"/>
      <c r="O27" s="31"/>
      <c r="P27" s="31"/>
      <c r="Q27" s="31"/>
      <c r="R27" s="31"/>
      <c r="S27" s="31"/>
      <c r="T27" s="31"/>
      <c r="U27" s="31"/>
    </row>
    <row r="28" spans="1:21" ht="15" thickBot="1" x14ac:dyDescent="0.3">
      <c r="A28" s="102" t="s">
        <v>31</v>
      </c>
      <c r="B28" s="41"/>
      <c r="C28" s="47">
        <v>-5.8999999999999997E-2</v>
      </c>
      <c r="D28" s="47">
        <v>-0.17100000000000001</v>
      </c>
      <c r="E28" s="47">
        <v>0</v>
      </c>
      <c r="F28" s="47">
        <v>-1.7999999999999999E-2</v>
      </c>
      <c r="G28" s="47">
        <v>0</v>
      </c>
      <c r="H28" s="48">
        <v>1E-3</v>
      </c>
      <c r="I28" s="49">
        <v>-0.246</v>
      </c>
      <c r="J28" s="41"/>
      <c r="K28" s="31"/>
      <c r="L28" s="31"/>
      <c r="M28" s="31"/>
      <c r="N28" s="31"/>
      <c r="O28" s="31"/>
      <c r="P28" s="31"/>
      <c r="Q28" s="31"/>
      <c r="R28" s="31"/>
      <c r="S28" s="31"/>
      <c r="T28" s="31"/>
      <c r="U28" s="31"/>
    </row>
    <row r="29" spans="1:21" ht="15" thickBot="1" x14ac:dyDescent="0.3">
      <c r="A29" s="100"/>
      <c r="B29" s="41"/>
      <c r="C29" s="112"/>
      <c r="D29" s="112"/>
      <c r="E29" s="99"/>
      <c r="F29" s="99"/>
      <c r="G29" s="99"/>
      <c r="H29" s="113"/>
      <c r="I29" s="111"/>
      <c r="J29" s="88"/>
      <c r="K29" s="31"/>
      <c r="L29" s="31"/>
      <c r="M29" s="31"/>
      <c r="N29" s="31"/>
      <c r="O29" s="31"/>
      <c r="P29" s="31"/>
      <c r="Q29" s="31"/>
      <c r="R29" s="31"/>
      <c r="S29" s="31"/>
      <c r="T29" s="31"/>
      <c r="U29" s="31"/>
    </row>
    <row r="30" spans="1:21" ht="15" thickBot="1" x14ac:dyDescent="0.3">
      <c r="A30" s="100" t="s">
        <v>38</v>
      </c>
      <c r="B30" s="116">
        <v>3616231</v>
      </c>
      <c r="C30" s="90">
        <v>34073</v>
      </c>
      <c r="D30" s="90">
        <v>-361619</v>
      </c>
      <c r="E30" s="90" t="s">
        <v>91</v>
      </c>
      <c r="F30" s="90">
        <v>-93875</v>
      </c>
      <c r="G30" s="90" t="s">
        <v>91</v>
      </c>
      <c r="H30" s="91">
        <v>3817</v>
      </c>
      <c r="I30" s="92">
        <v>3198627</v>
      </c>
      <c r="J30" s="88">
        <v>-0.115</v>
      </c>
      <c r="K30" s="31"/>
      <c r="L30" s="31"/>
      <c r="M30" s="31"/>
      <c r="N30" s="31"/>
      <c r="O30" s="31"/>
      <c r="P30" s="31"/>
      <c r="Q30" s="31"/>
      <c r="R30" s="31"/>
      <c r="S30" s="31"/>
      <c r="T30" s="31"/>
      <c r="U30" s="31"/>
    </row>
    <row r="31" spans="1:21" ht="15" thickBot="1" x14ac:dyDescent="0.3">
      <c r="A31" s="103" t="s">
        <v>34</v>
      </c>
      <c r="B31" s="108"/>
      <c r="C31" s="58">
        <v>8.9999999999999993E-3</v>
      </c>
      <c r="D31" s="58">
        <v>-0.1</v>
      </c>
      <c r="E31" s="47">
        <v>0</v>
      </c>
      <c r="F31" s="47">
        <v>-2.5999999999999999E-2</v>
      </c>
      <c r="G31" s="58">
        <v>0</v>
      </c>
      <c r="H31" s="59">
        <v>1E-3</v>
      </c>
      <c r="I31" s="57">
        <v>-0.115</v>
      </c>
      <c r="J31" s="53"/>
      <c r="K31" s="31"/>
      <c r="L31" s="31"/>
      <c r="M31" s="31"/>
      <c r="N31" s="31"/>
      <c r="O31" s="31"/>
      <c r="P31" s="31"/>
      <c r="Q31" s="31"/>
      <c r="R31" s="31"/>
      <c r="S31" s="31"/>
      <c r="T31" s="31"/>
      <c r="U31" s="31"/>
    </row>
    <row r="32" spans="1:21" ht="15" thickBot="1" x14ac:dyDescent="0.3">
      <c r="A32" s="104"/>
      <c r="B32" s="43"/>
      <c r="C32" s="118"/>
      <c r="D32" s="119"/>
      <c r="E32" s="42"/>
      <c r="F32" s="38"/>
      <c r="G32" s="118"/>
      <c r="H32" s="120"/>
      <c r="I32" s="43"/>
      <c r="J32" s="54"/>
      <c r="K32" s="31"/>
      <c r="L32" s="31"/>
      <c r="M32" s="31"/>
      <c r="N32" s="31"/>
      <c r="O32" s="31"/>
      <c r="P32" s="31"/>
      <c r="Q32" s="31"/>
      <c r="R32" s="31"/>
      <c r="S32" s="31"/>
      <c r="T32" s="31"/>
      <c r="U32" s="31"/>
    </row>
    <row r="33" spans="1:21" ht="15" thickBot="1" x14ac:dyDescent="0.3">
      <c r="A33" s="104" t="s">
        <v>39</v>
      </c>
      <c r="B33" s="74">
        <v>-711074</v>
      </c>
      <c r="C33" s="71" t="s">
        <v>91</v>
      </c>
      <c r="D33" s="71">
        <v>394986</v>
      </c>
      <c r="E33" s="72">
        <v>-83108</v>
      </c>
      <c r="F33" s="72">
        <v>93875</v>
      </c>
      <c r="G33" s="71">
        <v>-21520</v>
      </c>
      <c r="H33" s="73">
        <v>-54064</v>
      </c>
      <c r="I33" s="74">
        <v>-380905</v>
      </c>
      <c r="J33" s="54">
        <v>-0.46400000000000002</v>
      </c>
      <c r="K33" s="31"/>
      <c r="L33" s="31"/>
      <c r="M33" s="31"/>
      <c r="N33" s="31"/>
      <c r="O33" s="31"/>
      <c r="P33" s="31"/>
      <c r="Q33" s="31"/>
      <c r="R33" s="31"/>
      <c r="S33" s="31"/>
      <c r="T33" s="31"/>
      <c r="U33" s="31"/>
    </row>
    <row r="34" spans="1:21" ht="15" thickBot="1" x14ac:dyDescent="0.3">
      <c r="A34" s="105" t="s">
        <v>11</v>
      </c>
      <c r="B34" s="121">
        <v>272317</v>
      </c>
      <c r="C34" s="68" t="s">
        <v>91</v>
      </c>
      <c r="D34" s="68">
        <v>531562</v>
      </c>
      <c r="E34" s="69">
        <v>-83108</v>
      </c>
      <c r="F34" s="69">
        <v>93875</v>
      </c>
      <c r="G34" s="68">
        <v>-21520</v>
      </c>
      <c r="H34" s="70">
        <v>-381282</v>
      </c>
      <c r="I34" s="75">
        <v>411844</v>
      </c>
      <c r="J34" s="55">
        <v>0.51200000000000001</v>
      </c>
      <c r="K34" s="31"/>
      <c r="L34" s="31"/>
      <c r="M34" s="31"/>
      <c r="N34" s="31"/>
      <c r="O34" s="31"/>
      <c r="P34" s="31"/>
      <c r="Q34" s="31"/>
      <c r="R34" s="31"/>
      <c r="S34" s="31"/>
      <c r="T34" s="31"/>
      <c r="U34" s="31"/>
    </row>
    <row r="35" spans="1:21" ht="15" thickBot="1" x14ac:dyDescent="0.3">
      <c r="A35" s="105" t="s">
        <v>35</v>
      </c>
      <c r="B35" s="121">
        <v>154214</v>
      </c>
      <c r="C35" s="68" t="s">
        <v>91</v>
      </c>
      <c r="D35" s="68">
        <v>-136576</v>
      </c>
      <c r="E35" s="69" t="s">
        <v>91</v>
      </c>
      <c r="F35" s="69" t="s">
        <v>91</v>
      </c>
      <c r="G35" s="68" t="s">
        <v>91</v>
      </c>
      <c r="H35" s="70">
        <v>9192</v>
      </c>
      <c r="I35" s="75">
        <v>26830</v>
      </c>
      <c r="J35" s="55">
        <v>-0.82599999999999996</v>
      </c>
      <c r="K35" s="31"/>
      <c r="L35" s="31"/>
      <c r="M35" s="31"/>
      <c r="N35" s="31"/>
      <c r="O35" s="31"/>
      <c r="P35" s="31"/>
      <c r="Q35" s="31"/>
      <c r="R35" s="31"/>
      <c r="S35" s="31"/>
      <c r="T35" s="31"/>
      <c r="U35" s="31"/>
    </row>
    <row r="36" spans="1:21" ht="15" thickBot="1" x14ac:dyDescent="0.3">
      <c r="A36" s="105" t="s">
        <v>36</v>
      </c>
      <c r="B36" s="75">
        <v>-1137605</v>
      </c>
      <c r="C36" s="68" t="s">
        <v>91</v>
      </c>
      <c r="D36" s="68" t="s">
        <v>91</v>
      </c>
      <c r="E36" s="69" t="s">
        <v>91</v>
      </c>
      <c r="F36" s="69" t="s">
        <v>91</v>
      </c>
      <c r="G36" s="68" t="s">
        <v>91</v>
      </c>
      <c r="H36" s="70">
        <v>318026</v>
      </c>
      <c r="I36" s="75">
        <v>-819579</v>
      </c>
      <c r="J36" s="55">
        <v>-0.28000000000000003</v>
      </c>
      <c r="K36" s="31"/>
      <c r="L36" s="31"/>
      <c r="M36" s="31"/>
      <c r="N36" s="31"/>
      <c r="O36" s="31"/>
      <c r="P36" s="31"/>
      <c r="Q36" s="31"/>
      <c r="R36" s="31"/>
      <c r="S36" s="31"/>
      <c r="T36" s="31"/>
      <c r="U36" s="31"/>
    </row>
    <row r="37" spans="1:21" ht="15" thickBot="1" x14ac:dyDescent="0.3">
      <c r="A37" s="106"/>
      <c r="B37" s="46"/>
      <c r="C37" s="44"/>
      <c r="D37" s="44"/>
      <c r="E37" s="39"/>
      <c r="F37" s="39"/>
      <c r="G37" s="44"/>
      <c r="H37" s="45"/>
      <c r="I37" s="46"/>
      <c r="J37" s="56"/>
      <c r="K37" s="31"/>
      <c r="L37" s="31"/>
      <c r="M37" s="31"/>
      <c r="N37" s="31"/>
      <c r="O37" s="31"/>
      <c r="P37" s="31"/>
      <c r="Q37" s="31"/>
      <c r="R37" s="31"/>
      <c r="S37" s="31"/>
      <c r="T37" s="31"/>
      <c r="U37" s="31"/>
    </row>
    <row r="38" spans="1:21" ht="15" thickBot="1" x14ac:dyDescent="0.3">
      <c r="A38" s="106" t="s">
        <v>40</v>
      </c>
      <c r="B38" s="63">
        <v>-21535</v>
      </c>
      <c r="C38" s="60" t="s">
        <v>91</v>
      </c>
      <c r="D38" s="60">
        <v>-33367</v>
      </c>
      <c r="E38" s="61" t="s">
        <v>91</v>
      </c>
      <c r="F38" s="61" t="s">
        <v>91</v>
      </c>
      <c r="G38" s="60">
        <v>-18476</v>
      </c>
      <c r="H38" s="62">
        <v>73047</v>
      </c>
      <c r="I38" s="63">
        <v>-331</v>
      </c>
      <c r="J38" s="55">
        <v>-0.98499999999999999</v>
      </c>
      <c r="K38" s="31"/>
      <c r="L38" s="31"/>
      <c r="M38" s="31"/>
      <c r="N38" s="31"/>
      <c r="O38" s="31"/>
      <c r="P38" s="31"/>
      <c r="Q38" s="31"/>
      <c r="R38" s="31"/>
      <c r="S38" s="31"/>
      <c r="T38" s="31"/>
      <c r="U38" s="31"/>
    </row>
    <row r="39" spans="1:21" ht="15" thickBot="1" x14ac:dyDescent="0.3">
      <c r="A39" s="105" t="s">
        <v>32</v>
      </c>
      <c r="B39" s="123" t="s">
        <v>111</v>
      </c>
      <c r="C39" s="68" t="s">
        <v>91</v>
      </c>
      <c r="D39" s="68" t="s">
        <v>91</v>
      </c>
      <c r="E39" s="69" t="s">
        <v>91</v>
      </c>
      <c r="F39" s="69" t="s">
        <v>91</v>
      </c>
      <c r="G39" s="68">
        <v>-18476</v>
      </c>
      <c r="H39" s="70">
        <v>18476</v>
      </c>
      <c r="I39" s="89" t="s">
        <v>91</v>
      </c>
      <c r="J39" s="55">
        <v>0</v>
      </c>
      <c r="K39" s="31"/>
      <c r="L39" s="31"/>
      <c r="M39" s="31"/>
      <c r="N39" s="31"/>
      <c r="O39" s="31"/>
      <c r="P39" s="31"/>
      <c r="Q39" s="31"/>
      <c r="R39" s="31"/>
      <c r="S39" s="31"/>
      <c r="T39" s="31"/>
      <c r="U39" s="31"/>
    </row>
    <row r="40" spans="1:21" ht="15" thickBot="1" x14ac:dyDescent="0.3">
      <c r="A40" s="106"/>
      <c r="B40" s="46"/>
      <c r="C40" s="44"/>
      <c r="D40" s="44"/>
      <c r="E40" s="39"/>
      <c r="F40" s="39"/>
      <c r="G40" s="44"/>
      <c r="H40" s="45"/>
      <c r="I40" s="46"/>
      <c r="J40" s="56"/>
      <c r="K40" s="31"/>
      <c r="L40" s="31"/>
      <c r="M40" s="31"/>
      <c r="N40" s="31"/>
      <c r="O40" s="31"/>
      <c r="P40" s="31"/>
      <c r="Q40" s="31"/>
      <c r="R40" s="31"/>
      <c r="S40" s="31"/>
      <c r="T40" s="31"/>
      <c r="U40" s="31"/>
    </row>
    <row r="41" spans="1:21" ht="15" thickBot="1" x14ac:dyDescent="0.3">
      <c r="A41" s="104" t="s">
        <v>41</v>
      </c>
      <c r="B41" s="124">
        <v>2883622</v>
      </c>
      <c r="C41" s="71">
        <v>34073</v>
      </c>
      <c r="D41" s="71" t="s">
        <v>91</v>
      </c>
      <c r="E41" s="72">
        <v>-83108</v>
      </c>
      <c r="F41" s="72" t="s">
        <v>91</v>
      </c>
      <c r="G41" s="71">
        <v>-39996</v>
      </c>
      <c r="H41" s="73">
        <v>22800</v>
      </c>
      <c r="I41" s="74">
        <v>2817391</v>
      </c>
      <c r="J41" s="54">
        <v>-2.3E-2</v>
      </c>
      <c r="K41" s="31"/>
      <c r="L41" s="31"/>
      <c r="M41" s="31"/>
      <c r="N41" s="31"/>
      <c r="O41" s="31"/>
      <c r="P41" s="31"/>
      <c r="Q41" s="31"/>
      <c r="R41" s="31"/>
      <c r="S41" s="31"/>
      <c r="T41" s="31"/>
      <c r="U41" s="31"/>
    </row>
    <row r="42" spans="1:21" ht="15" thickBot="1" x14ac:dyDescent="0.3">
      <c r="A42" s="103" t="s">
        <v>37</v>
      </c>
      <c r="B42" s="46"/>
      <c r="C42" s="58">
        <v>1.2E-2</v>
      </c>
      <c r="D42" s="58">
        <v>0</v>
      </c>
      <c r="E42" s="47">
        <v>-2.9000000000000001E-2</v>
      </c>
      <c r="F42" s="47">
        <v>0</v>
      </c>
      <c r="G42" s="58">
        <v>-1.4E-2</v>
      </c>
      <c r="H42" s="59">
        <v>8.0000000000000002E-3</v>
      </c>
      <c r="I42" s="57">
        <v>-2.3E-2</v>
      </c>
      <c r="J42" s="57"/>
      <c r="K42" s="31"/>
      <c r="L42" s="31"/>
      <c r="M42" s="31"/>
      <c r="N42" s="31"/>
      <c r="O42" s="31"/>
      <c r="P42" s="31"/>
      <c r="Q42" s="31"/>
      <c r="R42" s="31"/>
      <c r="S42" s="31"/>
      <c r="T42" s="31"/>
      <c r="U42" s="31"/>
    </row>
    <row r="43" spans="1:21" ht="15" thickBot="1" x14ac:dyDescent="0.3">
      <c r="A43" s="106"/>
      <c r="B43" s="46"/>
      <c r="C43" s="44"/>
      <c r="D43" s="44"/>
      <c r="E43" s="39"/>
      <c r="F43" s="39"/>
      <c r="G43" s="44"/>
      <c r="H43" s="45"/>
      <c r="I43" s="46"/>
      <c r="J43" s="53"/>
      <c r="K43" s="31"/>
      <c r="L43" s="31"/>
      <c r="M43" s="31"/>
      <c r="N43" s="31"/>
      <c r="O43" s="31"/>
      <c r="P43" s="31"/>
      <c r="Q43" s="31"/>
      <c r="R43" s="31"/>
      <c r="S43" s="31"/>
      <c r="T43" s="31"/>
      <c r="U43" s="31"/>
    </row>
    <row r="44" spans="1:21" ht="15" thickBot="1" x14ac:dyDescent="0.3">
      <c r="A44" s="106" t="s">
        <v>92</v>
      </c>
      <c r="B44" s="122">
        <v>45752362</v>
      </c>
      <c r="C44" s="60" t="s">
        <v>91</v>
      </c>
      <c r="D44" s="60" t="s">
        <v>91</v>
      </c>
      <c r="E44" s="61">
        <v>-3442863</v>
      </c>
      <c r="F44" s="61" t="s">
        <v>91</v>
      </c>
      <c r="G44" s="60" t="s">
        <v>91</v>
      </c>
      <c r="H44" s="62">
        <v>663963</v>
      </c>
      <c r="I44" s="63">
        <v>42973462</v>
      </c>
      <c r="J44" s="56">
        <v>-6.0999999999999999E-2</v>
      </c>
      <c r="K44" s="31"/>
      <c r="L44" s="31"/>
      <c r="M44" s="31"/>
      <c r="N44" s="31"/>
      <c r="O44" s="31"/>
      <c r="P44" s="31"/>
      <c r="Q44" s="31"/>
      <c r="R44" s="31"/>
      <c r="S44" s="31"/>
      <c r="T44" s="31"/>
      <c r="U44" s="31"/>
    </row>
    <row r="45" spans="1:21" ht="15" thickBot="1" x14ac:dyDescent="0.3">
      <c r="A45" s="104" t="s">
        <v>68</v>
      </c>
      <c r="B45" s="43">
        <v>63.03</v>
      </c>
      <c r="C45" s="64">
        <v>0.74</v>
      </c>
      <c r="D45" s="64">
        <v>0</v>
      </c>
      <c r="E45" s="65">
        <v>3.16</v>
      </c>
      <c r="F45" s="65">
        <v>0</v>
      </c>
      <c r="G45" s="64">
        <v>-0.88</v>
      </c>
      <c r="H45" s="66">
        <v>-0.49</v>
      </c>
      <c r="I45" s="67">
        <v>65.56</v>
      </c>
      <c r="J45" s="54">
        <v>0.04</v>
      </c>
      <c r="K45" s="31"/>
      <c r="L45" s="31"/>
      <c r="M45" s="31"/>
      <c r="N45" s="31"/>
      <c r="O45" s="31"/>
      <c r="P45" s="31"/>
      <c r="Q45" s="31"/>
      <c r="R45" s="31"/>
      <c r="S45" s="32"/>
      <c r="T45" s="31"/>
      <c r="U45" s="31"/>
    </row>
    <row r="46" spans="1:21" ht="15" thickBot="1" x14ac:dyDescent="0.3">
      <c r="A46" s="103" t="s">
        <v>69</v>
      </c>
      <c r="B46" s="125"/>
      <c r="C46" s="58">
        <v>1.2E-2</v>
      </c>
      <c r="D46" s="58">
        <v>0</v>
      </c>
      <c r="E46" s="47">
        <v>0.05</v>
      </c>
      <c r="F46" s="47">
        <v>0</v>
      </c>
      <c r="G46" s="58">
        <v>-1.4E-2</v>
      </c>
      <c r="H46" s="59">
        <v>-8.0000000000000002E-3</v>
      </c>
      <c r="I46" s="57">
        <v>0.04</v>
      </c>
      <c r="J46" s="43"/>
      <c r="K46" s="31"/>
      <c r="L46" s="31"/>
      <c r="M46" s="31"/>
      <c r="N46" s="31"/>
      <c r="O46" s="31"/>
      <c r="P46" s="31"/>
      <c r="Q46" s="31"/>
      <c r="R46" s="31"/>
      <c r="S46" s="31"/>
      <c r="T46" s="31"/>
      <c r="U46" s="31"/>
    </row>
    <row r="47" spans="1:21" ht="15" x14ac:dyDescent="0.25">
      <c r="A47"/>
      <c r="B47"/>
      <c r="C47"/>
      <c r="D47"/>
      <c r="E47"/>
      <c r="F47"/>
      <c r="G47"/>
      <c r="H47"/>
      <c r="I47"/>
      <c r="J47" s="11"/>
      <c r="K47" s="31"/>
    </row>
    <row r="48" spans="1:21" ht="15" x14ac:dyDescent="0.25">
      <c r="A48"/>
      <c r="B48"/>
      <c r="C48"/>
      <c r="D48"/>
      <c r="E48"/>
      <c r="F48"/>
      <c r="G48"/>
      <c r="H48"/>
      <c r="I48"/>
      <c r="J48" s="11"/>
      <c r="K48" s="31"/>
    </row>
    <row r="49" spans="1:11" x14ac:dyDescent="0.25">
      <c r="A49" s="433" t="s">
        <v>71</v>
      </c>
      <c r="B49" s="433"/>
      <c r="C49" s="433"/>
      <c r="D49" s="433"/>
      <c r="E49" s="433"/>
      <c r="F49" s="433"/>
      <c r="K49" s="31"/>
    </row>
    <row r="50" spans="1:11" x14ac:dyDescent="0.25">
      <c r="A50" s="433"/>
      <c r="B50" s="433"/>
      <c r="C50" s="433"/>
      <c r="D50" s="433"/>
      <c r="E50" s="433"/>
      <c r="F50" s="433"/>
    </row>
    <row r="51" spans="1:11" x14ac:dyDescent="0.25">
      <c r="A51" s="433"/>
      <c r="B51" s="433"/>
      <c r="C51" s="433"/>
      <c r="D51" s="433"/>
      <c r="E51" s="433"/>
      <c r="F51" s="433"/>
    </row>
    <row r="52" spans="1:11" x14ac:dyDescent="0.25">
      <c r="A52" s="87" t="s">
        <v>93</v>
      </c>
    </row>
  </sheetData>
  <mergeCells count="9">
    <mergeCell ref="I6:I7"/>
    <mergeCell ref="J6:J7"/>
    <mergeCell ref="A49:F51"/>
    <mergeCell ref="A6:A7"/>
    <mergeCell ref="B6:B7"/>
    <mergeCell ref="C6:C7"/>
    <mergeCell ref="F6:F7"/>
    <mergeCell ref="G6:G7"/>
    <mergeCell ref="H6:H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6CA4F-3E72-4EEA-A7C1-1F5BC243D666}">
  <sheetPr>
    <tabColor rgb="FF7B2038"/>
  </sheetPr>
  <dimension ref="A1:M62"/>
  <sheetViews>
    <sheetView showGridLines="0" zoomScale="80" zoomScaleNormal="80" workbookViewId="0">
      <pane ySplit="3" topLeftCell="A4" activePane="bottomLeft" state="frozen"/>
      <selection pane="bottomLeft" activeCell="D24" sqref="D24"/>
    </sheetView>
  </sheetViews>
  <sheetFormatPr defaultColWidth="8.85546875" defaultRowHeight="12" x14ac:dyDescent="0.2"/>
  <cols>
    <col min="1" max="1" width="56.42578125" style="271" bestFit="1" customWidth="1"/>
    <col min="2" max="3" width="10" style="269" bestFit="1" customWidth="1"/>
    <col min="4" max="4" width="11.42578125" style="270" bestFit="1" customWidth="1"/>
    <col min="5" max="5" width="10" style="271" bestFit="1" customWidth="1"/>
    <col min="6" max="6" width="9.42578125" style="271" bestFit="1" customWidth="1"/>
    <col min="7" max="7" width="11.42578125" style="271" bestFit="1" customWidth="1"/>
    <col min="8" max="16384" width="8.85546875" style="271"/>
  </cols>
  <sheetData>
    <row r="1" spans="1:13" ht="14.25" x14ac:dyDescent="0.2">
      <c r="A1" s="282" t="s">
        <v>2</v>
      </c>
    </row>
    <row r="2" spans="1:13" ht="14.25" x14ac:dyDescent="0.2">
      <c r="A2" s="282" t="s">
        <v>309</v>
      </c>
    </row>
    <row r="3" spans="1:13" ht="14.25" x14ac:dyDescent="0.25">
      <c r="A3" s="283" t="s">
        <v>0</v>
      </c>
      <c r="B3" s="272"/>
      <c r="C3" s="272"/>
      <c r="D3" s="273"/>
    </row>
    <row r="4" spans="1:13" x14ac:dyDescent="0.2">
      <c r="A4" s="284"/>
      <c r="B4" s="274"/>
      <c r="C4" s="274"/>
      <c r="D4" s="275"/>
    </row>
    <row r="5" spans="1:13" ht="12.75" thickBot="1" x14ac:dyDescent="0.25">
      <c r="A5" s="276" t="s">
        <v>145</v>
      </c>
      <c r="B5" s="276"/>
      <c r="C5" s="276"/>
      <c r="D5" s="276"/>
      <c r="E5" s="276"/>
      <c r="F5" s="276"/>
      <c r="G5" s="276"/>
    </row>
    <row r="6" spans="1:13" ht="12.75" thickBot="1" x14ac:dyDescent="0.25">
      <c r="A6" s="244" t="s">
        <v>0</v>
      </c>
      <c r="B6" s="245" t="s">
        <v>498</v>
      </c>
      <c r="C6" s="245" t="s">
        <v>499</v>
      </c>
      <c r="D6" s="246" t="s">
        <v>3</v>
      </c>
      <c r="E6" s="245" t="s">
        <v>500</v>
      </c>
      <c r="F6" s="245" t="s">
        <v>501</v>
      </c>
      <c r="G6" s="246" t="s">
        <v>3</v>
      </c>
    </row>
    <row r="7" spans="1:13" ht="12.75" thickBot="1" x14ac:dyDescent="0.25">
      <c r="A7" s="250" t="s">
        <v>146</v>
      </c>
      <c r="B7" s="251">
        <v>35891</v>
      </c>
      <c r="C7" s="251">
        <v>25856</v>
      </c>
      <c r="D7" s="252">
        <v>0.38800000000000001</v>
      </c>
      <c r="E7" s="251">
        <v>174121</v>
      </c>
      <c r="F7" s="251">
        <v>114080</v>
      </c>
      <c r="G7" s="252">
        <v>0.52600000000000002</v>
      </c>
      <c r="I7" s="279"/>
      <c r="J7" s="279"/>
      <c r="L7" s="279"/>
      <c r="M7" s="279"/>
    </row>
    <row r="8" spans="1:13" ht="12.75" thickBot="1" x14ac:dyDescent="0.25">
      <c r="A8" s="250" t="s">
        <v>271</v>
      </c>
      <c r="B8" s="277">
        <v>-29370</v>
      </c>
      <c r="C8" s="277">
        <v>-21282</v>
      </c>
      <c r="D8" s="252">
        <v>0.38</v>
      </c>
      <c r="E8" s="277">
        <v>-145415</v>
      </c>
      <c r="F8" s="277">
        <v>-94987</v>
      </c>
      <c r="G8" s="252">
        <v>0.53100000000000003</v>
      </c>
      <c r="I8" s="279"/>
      <c r="J8" s="279"/>
      <c r="L8" s="279"/>
      <c r="M8" s="279"/>
    </row>
    <row r="9" spans="1:13" ht="12.75" thickBot="1" x14ac:dyDescent="0.25">
      <c r="A9" s="247" t="s">
        <v>150</v>
      </c>
      <c r="B9" s="248">
        <v>6521</v>
      </c>
      <c r="C9" s="248">
        <v>4574</v>
      </c>
      <c r="D9" s="246">
        <v>0.42599999999999999</v>
      </c>
      <c r="E9" s="248">
        <v>28706</v>
      </c>
      <c r="F9" s="248">
        <v>19093</v>
      </c>
      <c r="G9" s="246">
        <v>0.503</v>
      </c>
    </row>
    <row r="10" spans="1:13" ht="12.75" thickBot="1" x14ac:dyDescent="0.25">
      <c r="A10" s="253" t="s">
        <v>151</v>
      </c>
      <c r="B10" s="254">
        <v>0.182</v>
      </c>
      <c r="C10" s="254">
        <v>0.17699999999999999</v>
      </c>
      <c r="D10" s="295" t="s">
        <v>516</v>
      </c>
      <c r="E10" s="254">
        <v>0.16500000000000001</v>
      </c>
      <c r="F10" s="254">
        <v>0.16700000000000001</v>
      </c>
      <c r="G10" s="295" t="s">
        <v>514</v>
      </c>
    </row>
    <row r="11" spans="1:13" ht="12.75" thickBot="1" x14ac:dyDescent="0.25">
      <c r="A11" s="250" t="s">
        <v>272</v>
      </c>
      <c r="B11" s="251">
        <v>-2933</v>
      </c>
      <c r="C11" s="251">
        <v>-2556</v>
      </c>
      <c r="D11" s="252">
        <v>0.14699999999999999</v>
      </c>
      <c r="E11" s="251">
        <v>-11322</v>
      </c>
      <c r="F11" s="251">
        <v>-9054</v>
      </c>
      <c r="G11" s="252">
        <v>0.25</v>
      </c>
      <c r="I11" s="279"/>
      <c r="J11" s="279"/>
      <c r="L11" s="279"/>
      <c r="M11" s="279"/>
    </row>
    <row r="12" spans="1:13" ht="12.75" thickBot="1" x14ac:dyDescent="0.25">
      <c r="A12" s="250" t="s">
        <v>273</v>
      </c>
      <c r="B12" s="251">
        <v>-26</v>
      </c>
      <c r="C12" s="251">
        <v>-65</v>
      </c>
      <c r="D12" s="252">
        <v>-0.6</v>
      </c>
      <c r="E12" s="251">
        <v>-60</v>
      </c>
      <c r="F12" s="251">
        <v>-180</v>
      </c>
      <c r="G12" s="252">
        <v>-0.66700000000000004</v>
      </c>
      <c r="I12" s="279"/>
      <c r="J12" s="279"/>
      <c r="L12" s="279"/>
      <c r="M12" s="279"/>
    </row>
    <row r="13" spans="1:13" ht="12.75" thickBot="1" x14ac:dyDescent="0.25">
      <c r="A13" s="250" t="s">
        <v>153</v>
      </c>
      <c r="B13" s="251">
        <v>-654</v>
      </c>
      <c r="C13" s="251">
        <v>-694</v>
      </c>
      <c r="D13" s="252">
        <v>-5.8000000000000003E-2</v>
      </c>
      <c r="E13" s="251">
        <v>-2226</v>
      </c>
      <c r="F13" s="251">
        <v>-1895</v>
      </c>
      <c r="G13" s="252">
        <v>0.17399999999999999</v>
      </c>
      <c r="I13" s="279"/>
      <c r="J13" s="279"/>
      <c r="L13" s="279"/>
      <c r="M13" s="279"/>
    </row>
    <row r="14" spans="1:13" ht="12.75" thickBot="1" x14ac:dyDescent="0.25">
      <c r="A14" s="250" t="s">
        <v>274</v>
      </c>
      <c r="B14" s="251">
        <v>-1332</v>
      </c>
      <c r="C14" s="251">
        <v>-922</v>
      </c>
      <c r="D14" s="252">
        <v>0.44500000000000001</v>
      </c>
      <c r="E14" s="251">
        <v>-5586</v>
      </c>
      <c r="F14" s="251">
        <v>-3669</v>
      </c>
      <c r="G14" s="252">
        <v>0.52200000000000002</v>
      </c>
      <c r="I14" s="279"/>
      <c r="J14" s="279"/>
      <c r="L14" s="279"/>
      <c r="M14" s="279"/>
    </row>
    <row r="15" spans="1:13" ht="12.75" thickBot="1" x14ac:dyDescent="0.25">
      <c r="A15" s="250" t="s">
        <v>227</v>
      </c>
      <c r="B15" s="251">
        <v>45</v>
      </c>
      <c r="C15" s="251">
        <v>140</v>
      </c>
      <c r="D15" s="252">
        <v>-0.67900000000000005</v>
      </c>
      <c r="E15" s="251">
        <v>-13</v>
      </c>
      <c r="F15" s="251">
        <v>33</v>
      </c>
      <c r="G15" s="252" t="s">
        <v>4</v>
      </c>
      <c r="I15" s="279"/>
      <c r="J15" s="279"/>
      <c r="L15" s="279"/>
      <c r="M15" s="279"/>
    </row>
    <row r="16" spans="1:13" ht="12.75" thickBot="1" x14ac:dyDescent="0.25">
      <c r="A16" s="247" t="s">
        <v>157</v>
      </c>
      <c r="B16" s="248">
        <v>1621</v>
      </c>
      <c r="C16" s="248">
        <v>477</v>
      </c>
      <c r="D16" s="246">
        <v>2.3980000000000001</v>
      </c>
      <c r="E16" s="248">
        <v>9499</v>
      </c>
      <c r="F16" s="248">
        <v>4328</v>
      </c>
      <c r="G16" s="246" t="s">
        <v>4</v>
      </c>
    </row>
    <row r="17" spans="1:13" ht="12.75" thickBot="1" x14ac:dyDescent="0.25">
      <c r="A17" s="253" t="s">
        <v>229</v>
      </c>
      <c r="B17" s="254">
        <v>4.4999999999999998E-2</v>
      </c>
      <c r="C17" s="254">
        <v>1.7999999999999999E-2</v>
      </c>
      <c r="D17" s="295" t="s">
        <v>517</v>
      </c>
      <c r="E17" s="254">
        <v>5.5E-2</v>
      </c>
      <c r="F17" s="254">
        <v>3.7999999999999999E-2</v>
      </c>
      <c r="G17" s="295" t="s">
        <v>515</v>
      </c>
      <c r="H17" s="291"/>
    </row>
    <row r="18" spans="1:13" ht="12.75" thickBot="1" x14ac:dyDescent="0.25">
      <c r="A18" s="250" t="s">
        <v>160</v>
      </c>
      <c r="B18" s="251">
        <v>-548</v>
      </c>
      <c r="C18" s="251">
        <v>-444</v>
      </c>
      <c r="D18" s="252">
        <v>0.23400000000000001</v>
      </c>
      <c r="E18" s="251">
        <v>-2287</v>
      </c>
      <c r="F18" s="251">
        <v>-1741</v>
      </c>
      <c r="G18" s="252">
        <v>0.314</v>
      </c>
      <c r="I18" s="279"/>
      <c r="J18" s="279"/>
      <c r="L18" s="279"/>
      <c r="M18" s="279"/>
    </row>
    <row r="19" spans="1:13" ht="12.75" thickBot="1" x14ac:dyDescent="0.25">
      <c r="A19" s="250" t="s">
        <v>275</v>
      </c>
      <c r="B19" s="251">
        <v>-54</v>
      </c>
      <c r="C19" s="251">
        <v>-46</v>
      </c>
      <c r="D19" s="252">
        <v>0.17399999999999999</v>
      </c>
      <c r="E19" s="251">
        <v>137</v>
      </c>
      <c r="F19" s="251">
        <v>-195</v>
      </c>
      <c r="G19" s="252" t="s">
        <v>4</v>
      </c>
      <c r="I19" s="279"/>
      <c r="J19" s="279"/>
      <c r="L19" s="279"/>
      <c r="M19" s="279"/>
    </row>
    <row r="20" spans="1:13" ht="12.75" thickBot="1" x14ac:dyDescent="0.25">
      <c r="A20" s="250" t="s">
        <v>276</v>
      </c>
      <c r="B20" s="251">
        <v>157</v>
      </c>
      <c r="C20" s="251">
        <v>16</v>
      </c>
      <c r="D20" s="252" t="s">
        <v>4</v>
      </c>
      <c r="E20" s="251">
        <v>369</v>
      </c>
      <c r="F20" s="251">
        <v>107</v>
      </c>
      <c r="G20" s="252" t="s">
        <v>4</v>
      </c>
      <c r="I20" s="279"/>
      <c r="J20" s="279"/>
      <c r="L20" s="279"/>
      <c r="M20" s="279"/>
    </row>
    <row r="21" spans="1:13" ht="12.75" thickBot="1" x14ac:dyDescent="0.25">
      <c r="A21" s="250" t="s">
        <v>277</v>
      </c>
      <c r="B21" s="251">
        <v>-478</v>
      </c>
      <c r="C21" s="251">
        <v>0</v>
      </c>
      <c r="D21" s="252" t="s">
        <v>4</v>
      </c>
      <c r="E21" s="251">
        <v>-657</v>
      </c>
      <c r="F21" s="251">
        <v>0</v>
      </c>
      <c r="G21" s="252" t="s">
        <v>4</v>
      </c>
      <c r="I21" s="279"/>
      <c r="J21" s="279"/>
      <c r="L21" s="279"/>
      <c r="M21" s="279"/>
    </row>
    <row r="22" spans="1:13" ht="12.75" thickBot="1" x14ac:dyDescent="0.25">
      <c r="A22" s="247" t="s">
        <v>304</v>
      </c>
      <c r="B22" s="278">
        <v>698</v>
      </c>
      <c r="C22" s="278">
        <v>3</v>
      </c>
      <c r="D22" s="246" t="s">
        <v>4</v>
      </c>
      <c r="E22" s="278">
        <v>7061</v>
      </c>
      <c r="F22" s="278">
        <v>2499</v>
      </c>
      <c r="G22" s="246" t="s">
        <v>4</v>
      </c>
    </row>
    <row r="23" spans="1:13" ht="12.75" thickBot="1" x14ac:dyDescent="0.25">
      <c r="A23" s="247" t="s">
        <v>310</v>
      </c>
      <c r="B23" s="287">
        <v>698</v>
      </c>
      <c r="C23" s="287">
        <v>3</v>
      </c>
      <c r="D23" s="246" t="s">
        <v>4</v>
      </c>
      <c r="E23" s="287">
        <v>7061</v>
      </c>
      <c r="F23" s="287">
        <v>2499</v>
      </c>
      <c r="G23" s="246" t="s">
        <v>4</v>
      </c>
      <c r="I23" s="279"/>
      <c r="J23" s="279"/>
      <c r="L23" s="279"/>
      <c r="M23" s="279"/>
    </row>
    <row r="24" spans="1:13" x14ac:dyDescent="0.2">
      <c r="B24" s="271"/>
      <c r="C24" s="271"/>
      <c r="D24" s="271"/>
    </row>
    <row r="25" spans="1:13" x14ac:dyDescent="0.2">
      <c r="B25" s="271"/>
      <c r="C25" s="271"/>
      <c r="D25" s="271"/>
    </row>
    <row r="26" spans="1:13" ht="12.75" thickBot="1" x14ac:dyDescent="0.25">
      <c r="A26" s="276" t="s">
        <v>174</v>
      </c>
      <c r="B26" s="280"/>
      <c r="C26" s="280"/>
      <c r="D26" s="280"/>
      <c r="E26" s="280"/>
      <c r="F26" s="280"/>
      <c r="G26" s="280"/>
    </row>
    <row r="27" spans="1:13" ht="12.75" thickBot="1" x14ac:dyDescent="0.25">
      <c r="A27" s="244" t="s">
        <v>0</v>
      </c>
      <c r="B27" s="245" t="s">
        <v>498</v>
      </c>
      <c r="C27" s="245" t="s">
        <v>499</v>
      </c>
      <c r="D27" s="246" t="s">
        <v>3</v>
      </c>
      <c r="E27" s="245" t="s">
        <v>500</v>
      </c>
      <c r="F27" s="245" t="s">
        <v>501</v>
      </c>
      <c r="G27" s="246" t="s">
        <v>3</v>
      </c>
    </row>
    <row r="28" spans="1:13" ht="12.75" thickBot="1" x14ac:dyDescent="0.25">
      <c r="A28" s="250" t="s">
        <v>280</v>
      </c>
      <c r="B28" s="251">
        <v>40979</v>
      </c>
      <c r="C28" s="251">
        <v>31135</v>
      </c>
      <c r="D28" s="262">
        <f t="shared" ref="D28:D43" si="0">IFERROR(ROUND(B28/C28-1,3),"NMF")</f>
        <v>0.316</v>
      </c>
      <c r="E28" s="251">
        <v>168191</v>
      </c>
      <c r="F28" s="251">
        <v>126306</v>
      </c>
      <c r="G28" s="262">
        <v>0.33200000000000002</v>
      </c>
      <c r="I28" s="279"/>
      <c r="J28" s="279"/>
      <c r="L28" s="279"/>
      <c r="M28" s="279"/>
    </row>
    <row r="29" spans="1:13" ht="12.75" thickBot="1" x14ac:dyDescent="0.25">
      <c r="A29" s="250" t="s">
        <v>236</v>
      </c>
      <c r="B29" s="251">
        <v>-33244</v>
      </c>
      <c r="C29" s="251">
        <v>-23704</v>
      </c>
      <c r="D29" s="262">
        <f t="shared" si="0"/>
        <v>0.40200000000000002</v>
      </c>
      <c r="E29" s="251">
        <v>-134692</v>
      </c>
      <c r="F29" s="251">
        <v>-102172</v>
      </c>
      <c r="G29" s="262">
        <v>0.318</v>
      </c>
      <c r="I29" s="279"/>
      <c r="J29" s="279"/>
      <c r="L29" s="279"/>
      <c r="M29" s="279"/>
    </row>
    <row r="30" spans="1:13" ht="12.75" thickBot="1" x14ac:dyDescent="0.25">
      <c r="A30" s="250" t="s">
        <v>281</v>
      </c>
      <c r="B30" s="251">
        <v>-9151</v>
      </c>
      <c r="C30" s="251">
        <v>-6376</v>
      </c>
      <c r="D30" s="262">
        <f t="shared" si="0"/>
        <v>0.435</v>
      </c>
      <c r="E30" s="251">
        <v>-30748</v>
      </c>
      <c r="F30" s="251">
        <v>-21581</v>
      </c>
      <c r="G30" s="262">
        <v>0.42499999999999999</v>
      </c>
      <c r="I30" s="279"/>
      <c r="J30" s="279"/>
      <c r="L30" s="279"/>
      <c r="M30" s="279"/>
    </row>
    <row r="31" spans="1:13" ht="12.75" thickBot="1" x14ac:dyDescent="0.25">
      <c r="A31" s="247" t="s">
        <v>185</v>
      </c>
      <c r="B31" s="248">
        <f>SUM(B28:B30)</f>
        <v>-1416</v>
      </c>
      <c r="C31" s="248">
        <f>SUM(C28:C30)</f>
        <v>1055</v>
      </c>
      <c r="D31" s="260">
        <f t="shared" si="0"/>
        <v>-2.3420000000000001</v>
      </c>
      <c r="E31" s="248">
        <v>2751</v>
      </c>
      <c r="F31" s="248">
        <v>2553</v>
      </c>
      <c r="G31" s="260">
        <v>7.8E-2</v>
      </c>
    </row>
    <row r="32" spans="1:13" ht="12.75" thickBot="1" x14ac:dyDescent="0.25">
      <c r="A32" s="250" t="s">
        <v>282</v>
      </c>
      <c r="B32" s="251">
        <v>-225</v>
      </c>
      <c r="C32" s="251">
        <v>-132</v>
      </c>
      <c r="D32" s="262">
        <f t="shared" si="0"/>
        <v>0.70499999999999996</v>
      </c>
      <c r="E32" s="251">
        <v>-1500</v>
      </c>
      <c r="F32" s="251">
        <v>-1146</v>
      </c>
      <c r="G32" s="262">
        <v>0.309</v>
      </c>
      <c r="I32" s="279"/>
      <c r="J32" s="279"/>
      <c r="L32" s="279"/>
      <c r="M32" s="279"/>
    </row>
    <row r="33" spans="1:13" ht="12.75" thickBot="1" x14ac:dyDescent="0.25">
      <c r="A33" s="250" t="s">
        <v>283</v>
      </c>
      <c r="B33" s="251">
        <v>4</v>
      </c>
      <c r="C33" s="251">
        <v>3</v>
      </c>
      <c r="D33" s="262">
        <f t="shared" si="0"/>
        <v>0.33300000000000002</v>
      </c>
      <c r="E33" s="251">
        <v>4</v>
      </c>
      <c r="F33" s="251">
        <v>6</v>
      </c>
      <c r="G33" s="262">
        <v>-0.33300000000000002</v>
      </c>
      <c r="I33" s="279"/>
      <c r="J33" s="279"/>
      <c r="L33" s="279"/>
      <c r="M33" s="279"/>
    </row>
    <row r="34" spans="1:13" ht="12.75" thickBot="1" x14ac:dyDescent="0.25">
      <c r="A34" s="247" t="s">
        <v>305</v>
      </c>
      <c r="B34" s="248">
        <f>SUM(B32:B33)</f>
        <v>-221</v>
      </c>
      <c r="C34" s="248">
        <f>SUM(C32:C33)</f>
        <v>-129</v>
      </c>
      <c r="D34" s="260">
        <f t="shared" si="0"/>
        <v>0.71299999999999997</v>
      </c>
      <c r="E34" s="248">
        <v>-1496</v>
      </c>
      <c r="F34" s="248">
        <v>-1140</v>
      </c>
      <c r="G34" s="260">
        <v>0.312</v>
      </c>
    </row>
    <row r="35" spans="1:13" ht="12.75" thickBot="1" x14ac:dyDescent="0.25">
      <c r="A35" s="250" t="s">
        <v>246</v>
      </c>
      <c r="B35" s="251">
        <v>0</v>
      </c>
      <c r="C35" s="251">
        <v>0</v>
      </c>
      <c r="D35" s="262" t="str">
        <f t="shared" si="0"/>
        <v>NMF</v>
      </c>
      <c r="E35" s="251">
        <v>2000</v>
      </c>
      <c r="F35" s="251">
        <v>2650</v>
      </c>
      <c r="G35" s="262">
        <v>-0.245</v>
      </c>
      <c r="I35" s="279"/>
      <c r="J35" s="279"/>
      <c r="L35" s="279"/>
      <c r="M35" s="279"/>
    </row>
    <row r="36" spans="1:13" ht="12.75" thickBot="1" x14ac:dyDescent="0.25">
      <c r="A36" s="250" t="s">
        <v>247</v>
      </c>
      <c r="B36" s="251">
        <v>-650</v>
      </c>
      <c r="C36" s="251">
        <v>0</v>
      </c>
      <c r="D36" s="262" t="str">
        <f t="shared" si="0"/>
        <v>NMF</v>
      </c>
      <c r="E36" s="251">
        <v>-2650</v>
      </c>
      <c r="F36" s="251">
        <v>-4000</v>
      </c>
      <c r="G36" s="262">
        <v>-0.33800000000000002</v>
      </c>
      <c r="I36" s="279"/>
      <c r="J36" s="279"/>
      <c r="L36" s="279"/>
      <c r="M36" s="279"/>
    </row>
    <row r="37" spans="1:13" ht="12.75" thickBot="1" x14ac:dyDescent="0.25">
      <c r="A37" s="250" t="s">
        <v>248</v>
      </c>
      <c r="B37" s="251">
        <v>45</v>
      </c>
      <c r="C37" s="251">
        <v>-24</v>
      </c>
      <c r="D37" s="262">
        <f t="shared" si="0"/>
        <v>-2.875</v>
      </c>
      <c r="E37" s="251">
        <v>4</v>
      </c>
      <c r="F37" s="251">
        <v>-107</v>
      </c>
      <c r="G37" s="262" t="s">
        <v>4</v>
      </c>
      <c r="I37" s="279"/>
      <c r="J37" s="279"/>
      <c r="L37" s="279"/>
      <c r="M37" s="279"/>
    </row>
    <row r="38" spans="1:13" ht="12.75" thickBot="1" x14ac:dyDescent="0.25">
      <c r="A38" s="250" t="s">
        <v>286</v>
      </c>
      <c r="B38" s="251">
        <v>-425</v>
      </c>
      <c r="C38" s="251">
        <v>-393</v>
      </c>
      <c r="D38" s="262">
        <f t="shared" si="0"/>
        <v>8.1000000000000003E-2</v>
      </c>
      <c r="E38" s="251">
        <v>-1504</v>
      </c>
      <c r="F38" s="251">
        <v>-1415</v>
      </c>
      <c r="G38" s="262">
        <v>6.3E-2</v>
      </c>
      <c r="I38" s="279"/>
      <c r="J38" s="279"/>
      <c r="L38" s="279"/>
      <c r="M38" s="279"/>
    </row>
    <row r="39" spans="1:13" ht="12.75" thickBot="1" x14ac:dyDescent="0.25">
      <c r="A39" s="247" t="s">
        <v>199</v>
      </c>
      <c r="B39" s="248">
        <f>SUM(B35:B38)</f>
        <v>-1030</v>
      </c>
      <c r="C39" s="248">
        <f>SUM(C35:C38)</f>
        <v>-417</v>
      </c>
      <c r="D39" s="260">
        <f t="shared" si="0"/>
        <v>1.47</v>
      </c>
      <c r="E39" s="248">
        <v>-2150</v>
      </c>
      <c r="F39" s="248">
        <v>-2872</v>
      </c>
      <c r="G39" s="260">
        <v>-0.251</v>
      </c>
    </row>
    <row r="40" spans="1:13" ht="12.75" thickBot="1" x14ac:dyDescent="0.25">
      <c r="A40" s="250" t="s">
        <v>306</v>
      </c>
      <c r="B40" s="251">
        <f>B41-B39-B34-B31</f>
        <v>-12</v>
      </c>
      <c r="C40" s="251">
        <f>C41-C39-C34-C31</f>
        <v>-29</v>
      </c>
      <c r="D40" s="262">
        <f t="shared" si="0"/>
        <v>-0.58599999999999997</v>
      </c>
      <c r="E40" s="251">
        <v>-40</v>
      </c>
      <c r="F40" s="251">
        <v>14</v>
      </c>
      <c r="G40" s="262" t="s">
        <v>4</v>
      </c>
    </row>
    <row r="41" spans="1:13" ht="12.75" thickBot="1" x14ac:dyDescent="0.25">
      <c r="A41" s="247" t="s">
        <v>253</v>
      </c>
      <c r="B41" s="248">
        <f>B43-B42</f>
        <v>-2679</v>
      </c>
      <c r="C41" s="248">
        <f>C43-C42</f>
        <v>480</v>
      </c>
      <c r="D41" s="260">
        <f t="shared" si="0"/>
        <v>-6.5810000000000004</v>
      </c>
      <c r="E41" s="248">
        <v>-935</v>
      </c>
      <c r="F41" s="248">
        <v>-1445</v>
      </c>
      <c r="G41" s="260">
        <v>-0.35299999999999998</v>
      </c>
    </row>
    <row r="42" spans="1:13" ht="12.75" thickBot="1" x14ac:dyDescent="0.25">
      <c r="A42" s="247" t="s">
        <v>307</v>
      </c>
      <c r="B42" s="248">
        <v>3300</v>
      </c>
      <c r="C42" s="248">
        <v>1076</v>
      </c>
      <c r="D42" s="260">
        <f t="shared" si="0"/>
        <v>2.0670000000000002</v>
      </c>
      <c r="E42" s="248">
        <v>1556</v>
      </c>
      <c r="F42" s="248">
        <v>3001</v>
      </c>
      <c r="G42" s="260">
        <v>-0.48199999999999998</v>
      </c>
      <c r="I42" s="279"/>
      <c r="J42" s="279"/>
      <c r="L42" s="279"/>
      <c r="M42" s="279"/>
    </row>
    <row r="43" spans="1:13" ht="12.75" thickBot="1" x14ac:dyDescent="0.25">
      <c r="A43" s="247" t="s">
        <v>308</v>
      </c>
      <c r="B43" s="248">
        <v>621</v>
      </c>
      <c r="C43" s="248">
        <v>1556</v>
      </c>
      <c r="D43" s="260">
        <f t="shared" si="0"/>
        <v>-0.60099999999999998</v>
      </c>
      <c r="E43" s="248">
        <v>621</v>
      </c>
      <c r="F43" s="248">
        <v>1556</v>
      </c>
      <c r="G43" s="260">
        <v>-0.60099999999999998</v>
      </c>
      <c r="I43" s="279"/>
      <c r="J43" s="279"/>
      <c r="L43" s="279"/>
      <c r="M43" s="279"/>
    </row>
    <row r="44" spans="1:13" x14ac:dyDescent="0.2">
      <c r="B44" s="279"/>
      <c r="C44" s="279"/>
      <c r="D44" s="271"/>
    </row>
    <row r="45" spans="1:13" x14ac:dyDescent="0.2">
      <c r="B45" s="271"/>
      <c r="C45" s="271"/>
      <c r="D45" s="271"/>
    </row>
    <row r="46" spans="1:13" ht="12.75" thickBot="1" x14ac:dyDescent="0.25">
      <c r="A46" s="276" t="s">
        <v>205</v>
      </c>
      <c r="B46" s="280"/>
      <c r="C46" s="280"/>
      <c r="D46" s="280"/>
      <c r="E46" s="280"/>
      <c r="F46" s="280"/>
    </row>
    <row r="47" spans="1:13" ht="12.75" thickBot="1" x14ac:dyDescent="0.25">
      <c r="A47" s="244" t="s">
        <v>0</v>
      </c>
      <c r="B47" s="266">
        <v>44926</v>
      </c>
      <c r="C47" s="266">
        <v>44834</v>
      </c>
      <c r="D47" s="267" t="s">
        <v>3</v>
      </c>
      <c r="E47" s="266">
        <v>44561</v>
      </c>
      <c r="F47" s="267" t="s">
        <v>3</v>
      </c>
    </row>
    <row r="48" spans="1:13" ht="12.75" thickBot="1" x14ac:dyDescent="0.25">
      <c r="A48" s="250" t="s">
        <v>289</v>
      </c>
      <c r="B48" s="251">
        <v>621</v>
      </c>
      <c r="C48" s="251">
        <v>3300</v>
      </c>
      <c r="D48" s="288">
        <v>-0.81200000000000006</v>
      </c>
      <c r="E48" s="251">
        <v>1556</v>
      </c>
      <c r="F48" s="288">
        <v>-0.60099999999999998</v>
      </c>
    </row>
    <row r="49" spans="1:6" ht="12.75" thickBot="1" x14ac:dyDescent="0.25">
      <c r="A49" s="250" t="s">
        <v>291</v>
      </c>
      <c r="B49" s="251">
        <v>23930</v>
      </c>
      <c r="C49" s="251">
        <v>30883</v>
      </c>
      <c r="D49" s="288">
        <v>-0.22500000000000001</v>
      </c>
      <c r="E49" s="251">
        <v>16608</v>
      </c>
      <c r="F49" s="288">
        <v>0.441</v>
      </c>
    </row>
    <row r="50" spans="1:6" ht="12.75" thickBot="1" x14ac:dyDescent="0.25">
      <c r="A50" s="250" t="s">
        <v>292</v>
      </c>
      <c r="B50" s="251">
        <v>1008</v>
      </c>
      <c r="C50" s="251">
        <v>695</v>
      </c>
      <c r="D50" s="288">
        <v>0.45</v>
      </c>
      <c r="E50" s="251">
        <v>3634</v>
      </c>
      <c r="F50" s="288">
        <v>-0.72299999999999998</v>
      </c>
    </row>
    <row r="51" spans="1:6" ht="12.75" thickBot="1" x14ac:dyDescent="0.25">
      <c r="A51" s="250" t="s">
        <v>293</v>
      </c>
      <c r="B51" s="251">
        <v>11184</v>
      </c>
      <c r="C51" s="251">
        <v>4445</v>
      </c>
      <c r="D51" s="288" t="s">
        <v>4</v>
      </c>
      <c r="E51" s="251">
        <v>7502</v>
      </c>
      <c r="F51" s="288">
        <v>0.49099999999999999</v>
      </c>
    </row>
    <row r="52" spans="1:6" ht="12.75" thickBot="1" x14ac:dyDescent="0.25">
      <c r="A52" s="250" t="s">
        <v>294</v>
      </c>
      <c r="B52" s="251">
        <v>1045</v>
      </c>
      <c r="C52" s="251">
        <v>1085</v>
      </c>
      <c r="D52" s="288">
        <v>-3.6999999999999998E-2</v>
      </c>
      <c r="E52" s="251">
        <v>1142</v>
      </c>
      <c r="F52" s="288">
        <v>-8.5000000000000006E-2</v>
      </c>
    </row>
    <row r="53" spans="1:6" ht="12.75" thickBot="1" x14ac:dyDescent="0.25">
      <c r="A53" s="250" t="s">
        <v>295</v>
      </c>
      <c r="B53" s="251">
        <v>2836</v>
      </c>
      <c r="C53" s="251">
        <v>2836</v>
      </c>
      <c r="D53" s="288" t="s">
        <v>4</v>
      </c>
      <c r="E53" s="251">
        <v>2836</v>
      </c>
      <c r="F53" s="288" t="s">
        <v>4</v>
      </c>
    </row>
    <row r="54" spans="1:6" ht="12.75" thickBot="1" x14ac:dyDescent="0.25">
      <c r="A54" s="250" t="s">
        <v>296</v>
      </c>
      <c r="B54" s="251">
        <v>6716</v>
      </c>
      <c r="C54" s="251">
        <v>6010</v>
      </c>
      <c r="D54" s="288">
        <v>0.11700000000000001</v>
      </c>
      <c r="E54" s="251">
        <v>2723</v>
      </c>
      <c r="F54" s="288" t="s">
        <v>4</v>
      </c>
    </row>
    <row r="55" spans="1:6" ht="12.75" thickBot="1" x14ac:dyDescent="0.25">
      <c r="A55" s="247" t="s">
        <v>297</v>
      </c>
      <c r="B55" s="248">
        <v>47340</v>
      </c>
      <c r="C55" s="248">
        <v>49254</v>
      </c>
      <c r="D55" s="289">
        <v>-3.9E-2</v>
      </c>
      <c r="E55" s="248">
        <v>36001</v>
      </c>
      <c r="F55" s="289">
        <v>0.315</v>
      </c>
    </row>
    <row r="56" spans="1:6" ht="12.75" thickBot="1" x14ac:dyDescent="0.25">
      <c r="A56" s="250" t="s">
        <v>298</v>
      </c>
      <c r="B56" s="251">
        <v>24231</v>
      </c>
      <c r="C56" s="251">
        <v>25003</v>
      </c>
      <c r="D56" s="288">
        <v>-3.1E-2</v>
      </c>
      <c r="E56" s="251">
        <v>21355</v>
      </c>
      <c r="F56" s="288">
        <v>0.13500000000000001</v>
      </c>
    </row>
    <row r="57" spans="1:6" ht="12.75" thickBot="1" x14ac:dyDescent="0.25">
      <c r="A57" s="250" t="s">
        <v>299</v>
      </c>
      <c r="B57" s="251">
        <v>0</v>
      </c>
      <c r="C57" s="251">
        <v>650</v>
      </c>
      <c r="D57" s="288" t="s">
        <v>4</v>
      </c>
      <c r="E57" s="251">
        <v>649</v>
      </c>
      <c r="F57" s="288" t="s">
        <v>4</v>
      </c>
    </row>
    <row r="58" spans="1:6" ht="12.75" thickBot="1" x14ac:dyDescent="0.25">
      <c r="A58" s="250" t="s">
        <v>300</v>
      </c>
      <c r="B58" s="251">
        <v>5352</v>
      </c>
      <c r="C58" s="251">
        <v>6543</v>
      </c>
      <c r="D58" s="288">
        <v>-0.182</v>
      </c>
      <c r="E58" s="251">
        <v>3299</v>
      </c>
      <c r="F58" s="288">
        <v>0.622</v>
      </c>
    </row>
    <row r="59" spans="1:6" ht="12.75" thickBot="1" x14ac:dyDescent="0.25">
      <c r="A59" s="247" t="s">
        <v>301</v>
      </c>
      <c r="B59" s="248">
        <v>29583</v>
      </c>
      <c r="C59" s="248">
        <v>32196</v>
      </c>
      <c r="D59" s="289">
        <v>-8.1000000000000003E-2</v>
      </c>
      <c r="E59" s="248">
        <v>25303</v>
      </c>
      <c r="F59" s="289">
        <v>0.16900000000000001</v>
      </c>
    </row>
    <row r="60" spans="1:6" ht="12.75" thickBot="1" x14ac:dyDescent="0.25">
      <c r="A60" s="247" t="s">
        <v>268</v>
      </c>
      <c r="B60" s="248">
        <v>17757</v>
      </c>
      <c r="C60" s="248">
        <v>17058</v>
      </c>
      <c r="D60" s="289">
        <v>4.1000000000000002E-2</v>
      </c>
      <c r="E60" s="248">
        <v>10698</v>
      </c>
      <c r="F60" s="289">
        <v>0.66</v>
      </c>
    </row>
    <row r="61" spans="1:6" ht="12.75" thickBot="1" x14ac:dyDescent="0.25">
      <c r="A61" s="247" t="s">
        <v>302</v>
      </c>
      <c r="B61" s="248">
        <v>47340</v>
      </c>
      <c r="C61" s="248">
        <v>49254</v>
      </c>
      <c r="D61" s="289">
        <v>-3.9E-2</v>
      </c>
      <c r="E61" s="248">
        <v>36001</v>
      </c>
      <c r="F61" s="289">
        <v>0.315</v>
      </c>
    </row>
    <row r="62" spans="1:6" x14ac:dyDescent="0.2">
      <c r="B62" s="271"/>
      <c r="C62" s="271"/>
      <c r="D62" s="271"/>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9F34F-03F3-40B3-BDC3-485B993F2C8E}">
  <sheetPr>
    <tabColor rgb="FF7B2038"/>
  </sheetPr>
  <dimension ref="A1:U80"/>
  <sheetViews>
    <sheetView showGridLines="0" zoomScale="110" zoomScaleNormal="110" workbookViewId="0">
      <pane ySplit="3" topLeftCell="A21" activePane="bottomLeft" state="frozen"/>
      <selection activeCell="A42" sqref="A42:A43"/>
      <selection pane="bottomLeft" activeCell="A42" sqref="A42:A43"/>
    </sheetView>
  </sheetViews>
  <sheetFormatPr defaultColWidth="8.85546875" defaultRowHeight="12" x14ac:dyDescent="0.2"/>
  <cols>
    <col min="1" max="1" width="71.85546875" style="271" customWidth="1"/>
    <col min="2" max="3" width="11.28515625" style="271" bestFit="1" customWidth="1"/>
    <col min="4" max="4" width="10.140625" style="271" bestFit="1" customWidth="1"/>
    <col min="5" max="5" width="11.28515625" style="271" bestFit="1" customWidth="1"/>
    <col min="6" max="6" width="10.7109375" style="271" bestFit="1" customWidth="1"/>
    <col min="7" max="7" width="11.42578125" style="271" bestFit="1" customWidth="1"/>
    <col min="8" max="8" width="11.28515625" style="271" bestFit="1" customWidth="1"/>
    <col min="9" max="9" width="10.85546875" style="271" bestFit="1" customWidth="1"/>
    <col min="10" max="10" width="9.5703125" style="271" bestFit="1" customWidth="1"/>
    <col min="11" max="16384" width="8.85546875" style="271"/>
  </cols>
  <sheetData>
    <row r="1" spans="1:21" ht="14.25" x14ac:dyDescent="0.2">
      <c r="A1" s="282" t="s">
        <v>2</v>
      </c>
      <c r="B1" s="269"/>
      <c r="C1" s="269"/>
      <c r="D1" s="270"/>
      <c r="E1" s="269"/>
      <c r="F1" s="270"/>
      <c r="G1" s="403"/>
      <c r="H1" s="403"/>
    </row>
    <row r="2" spans="1:21" ht="14.25" x14ac:dyDescent="0.2">
      <c r="A2" s="282" t="s">
        <v>435</v>
      </c>
      <c r="B2" s="269"/>
      <c r="C2" s="269"/>
      <c r="D2" s="270"/>
      <c r="E2" s="269"/>
      <c r="F2" s="270"/>
      <c r="G2" s="403"/>
      <c r="H2" s="403"/>
    </row>
    <row r="3" spans="1:21" ht="14.25" x14ac:dyDescent="0.25">
      <c r="A3" s="283" t="s">
        <v>0</v>
      </c>
      <c r="B3" s="272"/>
      <c r="C3" s="272"/>
      <c r="D3" s="273"/>
      <c r="E3" s="272"/>
      <c r="F3" s="273"/>
      <c r="G3" s="404"/>
      <c r="H3" s="403"/>
    </row>
    <row r="4" spans="1:21" x14ac:dyDescent="0.2">
      <c r="A4" s="284"/>
      <c r="B4" s="274"/>
      <c r="C4" s="274"/>
      <c r="D4" s="275"/>
      <c r="E4" s="405"/>
      <c r="F4" s="406"/>
      <c r="G4" s="285"/>
      <c r="H4" s="285"/>
      <c r="I4" s="285"/>
      <c r="J4" s="285"/>
    </row>
    <row r="5" spans="1:21" ht="12.75" thickBot="1" x14ac:dyDescent="0.25">
      <c r="A5" s="328" t="s">
        <v>145</v>
      </c>
      <c r="B5" s="329"/>
      <c r="C5" s="329"/>
      <c r="D5" s="329"/>
      <c r="E5" s="329"/>
      <c r="F5" s="329"/>
      <c r="G5" s="329"/>
    </row>
    <row r="6" spans="1:21" ht="12.75" thickBot="1" x14ac:dyDescent="0.25">
      <c r="A6" s="244" t="s">
        <v>0</v>
      </c>
      <c r="B6" s="245" t="s">
        <v>498</v>
      </c>
      <c r="C6" s="245" t="s">
        <v>499</v>
      </c>
      <c r="D6" s="246" t="s">
        <v>3</v>
      </c>
      <c r="E6" s="245" t="s">
        <v>500</v>
      </c>
      <c r="F6" s="245" t="s">
        <v>501</v>
      </c>
      <c r="G6" s="246" t="s">
        <v>3</v>
      </c>
    </row>
    <row r="7" spans="1:21" ht="12.75" thickBot="1" x14ac:dyDescent="0.25">
      <c r="A7" s="250" t="s">
        <v>436</v>
      </c>
      <c r="B7" s="251">
        <v>4601</v>
      </c>
      <c r="C7" s="251">
        <v>-6596</v>
      </c>
      <c r="D7" s="252" t="s">
        <v>4</v>
      </c>
      <c r="E7" s="251">
        <v>20278</v>
      </c>
      <c r="F7" s="251">
        <v>-252</v>
      </c>
      <c r="G7" s="252" t="s">
        <v>4</v>
      </c>
      <c r="H7" s="279"/>
      <c r="I7" s="403"/>
      <c r="J7" s="291"/>
      <c r="L7" s="403"/>
      <c r="M7" s="291"/>
      <c r="Q7" s="279"/>
      <c r="R7" s="279"/>
      <c r="S7" s="279"/>
      <c r="U7" s="279"/>
    </row>
    <row r="8" spans="1:21" ht="12.75" thickBot="1" x14ac:dyDescent="0.25">
      <c r="A8" s="250" t="s">
        <v>437</v>
      </c>
      <c r="B8" s="251">
        <v>-16</v>
      </c>
      <c r="C8" s="251">
        <v>-57</v>
      </c>
      <c r="D8" s="252">
        <v>-0.71899999999999997</v>
      </c>
      <c r="E8" s="251">
        <v>-21</v>
      </c>
      <c r="F8" s="251">
        <v>-280</v>
      </c>
      <c r="G8" s="252">
        <v>-0.92500000000000004</v>
      </c>
      <c r="H8" s="279"/>
      <c r="I8" s="403"/>
      <c r="J8" s="291"/>
      <c r="L8" s="270"/>
      <c r="M8" s="291"/>
      <c r="Q8" s="279"/>
      <c r="R8" s="279"/>
      <c r="S8" s="279"/>
      <c r="U8" s="279"/>
    </row>
    <row r="9" spans="1:21" ht="12.75" thickBot="1" x14ac:dyDescent="0.25">
      <c r="A9" s="247" t="s">
        <v>438</v>
      </c>
      <c r="B9" s="248">
        <v>4585</v>
      </c>
      <c r="C9" s="248">
        <v>-6653</v>
      </c>
      <c r="D9" s="246" t="s">
        <v>4</v>
      </c>
      <c r="E9" s="248">
        <v>20257</v>
      </c>
      <c r="F9" s="248">
        <v>-532</v>
      </c>
      <c r="G9" s="246" t="s">
        <v>4</v>
      </c>
      <c r="H9" s="279"/>
      <c r="I9" s="403"/>
      <c r="J9" s="291"/>
      <c r="L9" s="270"/>
      <c r="M9" s="291"/>
      <c r="Q9" s="279"/>
      <c r="R9" s="279"/>
      <c r="S9" s="279"/>
      <c r="U9" s="279"/>
    </row>
    <row r="10" spans="1:21" ht="12.75" thickBot="1" x14ac:dyDescent="0.25">
      <c r="A10" s="250" t="s">
        <v>439</v>
      </c>
      <c r="B10" s="251">
        <v>-67</v>
      </c>
      <c r="C10" s="251">
        <v>-196</v>
      </c>
      <c r="D10" s="252">
        <v>-0.65800000000000003</v>
      </c>
      <c r="E10" s="251">
        <v>-169</v>
      </c>
      <c r="F10" s="251">
        <v>-196</v>
      </c>
      <c r="G10" s="252">
        <v>-0.13800000000000001</v>
      </c>
      <c r="H10" s="279"/>
      <c r="I10" s="403"/>
      <c r="J10" s="291"/>
      <c r="L10" s="270"/>
      <c r="M10" s="291"/>
      <c r="Q10" s="279"/>
      <c r="R10" s="279"/>
      <c r="S10" s="279"/>
      <c r="U10" s="279"/>
    </row>
    <row r="11" spans="1:21" ht="12.75" thickBot="1" x14ac:dyDescent="0.25">
      <c r="A11" s="250" t="s">
        <v>17</v>
      </c>
      <c r="B11" s="251">
        <v>-5549.2092871305977</v>
      </c>
      <c r="C11" s="251">
        <v>-7739</v>
      </c>
      <c r="D11" s="252">
        <v>-0.28299999999999997</v>
      </c>
      <c r="E11" s="251">
        <v>-18398</v>
      </c>
      <c r="F11" s="251">
        <v>-12901</v>
      </c>
      <c r="G11" s="252">
        <v>0.42599999999999999</v>
      </c>
      <c r="H11" s="279"/>
      <c r="I11" s="403"/>
      <c r="J11" s="291"/>
      <c r="L11" s="270"/>
      <c r="M11" s="291"/>
      <c r="Q11" s="279"/>
      <c r="R11" s="279"/>
      <c r="S11" s="279"/>
      <c r="U11" s="279"/>
    </row>
    <row r="12" spans="1:21" ht="12.75" thickBot="1" x14ac:dyDescent="0.25">
      <c r="A12" s="247" t="s">
        <v>157</v>
      </c>
      <c r="B12" s="248">
        <v>-1031.2092871305977</v>
      </c>
      <c r="C12" s="248">
        <v>-14588</v>
      </c>
      <c r="D12" s="246">
        <v>-0.92900000000000005</v>
      </c>
      <c r="E12" s="248">
        <v>1690</v>
      </c>
      <c r="F12" s="248">
        <v>-13629</v>
      </c>
      <c r="G12" s="246" t="s">
        <v>4</v>
      </c>
      <c r="H12" s="279"/>
      <c r="I12" s="403"/>
      <c r="J12" s="291"/>
      <c r="L12" s="270"/>
      <c r="M12" s="291"/>
      <c r="Q12" s="279"/>
      <c r="R12" s="279"/>
      <c r="S12" s="279"/>
      <c r="U12" s="279"/>
    </row>
    <row r="13" spans="1:21" ht="12.75" thickBot="1" x14ac:dyDescent="0.25">
      <c r="A13" s="250" t="s">
        <v>440</v>
      </c>
      <c r="B13" s="251">
        <v>-816</v>
      </c>
      <c r="C13" s="251">
        <v>-295</v>
      </c>
      <c r="D13" s="252" t="s">
        <v>4</v>
      </c>
      <c r="E13" s="251">
        <v>-3149</v>
      </c>
      <c r="F13" s="251">
        <v>-2319</v>
      </c>
      <c r="G13" s="252">
        <v>0.35799999999999998</v>
      </c>
      <c r="H13" s="279"/>
      <c r="I13" s="403"/>
      <c r="J13" s="291"/>
      <c r="L13" s="270"/>
      <c r="M13" s="291"/>
      <c r="Q13" s="279"/>
      <c r="R13" s="279"/>
      <c r="S13" s="279"/>
      <c r="U13" s="279"/>
    </row>
    <row r="14" spans="1:21" ht="12.75" thickBot="1" x14ac:dyDescent="0.25">
      <c r="A14" s="250" t="s">
        <v>94</v>
      </c>
      <c r="B14" s="251">
        <v>2665</v>
      </c>
      <c r="C14" s="251">
        <v>354</v>
      </c>
      <c r="D14" s="252" t="s">
        <v>4</v>
      </c>
      <c r="E14" s="251">
        <v>9506</v>
      </c>
      <c r="F14" s="251">
        <v>1183</v>
      </c>
      <c r="G14" s="252" t="s">
        <v>4</v>
      </c>
      <c r="H14" s="279"/>
      <c r="I14" s="403"/>
      <c r="J14" s="291"/>
      <c r="L14" s="270"/>
      <c r="M14" s="291"/>
      <c r="Q14" s="279"/>
      <c r="R14" s="279"/>
      <c r="S14" s="279"/>
      <c r="U14" s="279"/>
    </row>
    <row r="15" spans="1:21" ht="12.75" thickBot="1" x14ac:dyDescent="0.25">
      <c r="A15" s="250" t="s">
        <v>441</v>
      </c>
      <c r="B15" s="251">
        <v>-3908</v>
      </c>
      <c r="C15" s="251">
        <v>-3091</v>
      </c>
      <c r="D15" s="252">
        <v>0.26400000000000001</v>
      </c>
      <c r="E15" s="251">
        <v>-12290</v>
      </c>
      <c r="F15" s="251">
        <v>-7497</v>
      </c>
      <c r="G15" s="252">
        <v>0.63900000000000001</v>
      </c>
      <c r="H15" s="279"/>
      <c r="I15" s="403"/>
      <c r="J15" s="291"/>
      <c r="L15" s="270"/>
      <c r="M15" s="291"/>
      <c r="Q15" s="279"/>
      <c r="R15" s="279"/>
      <c r="S15" s="279"/>
      <c r="U15" s="279"/>
    </row>
    <row r="16" spans="1:21" ht="12.75" thickBot="1" x14ac:dyDescent="0.25">
      <c r="A16" s="250" t="s">
        <v>26</v>
      </c>
      <c r="B16" s="251">
        <v>0</v>
      </c>
      <c r="C16" s="251">
        <v>971</v>
      </c>
      <c r="D16" s="252" t="s">
        <v>4</v>
      </c>
      <c r="E16" s="251">
        <v>-1338</v>
      </c>
      <c r="F16" s="251">
        <v>-227</v>
      </c>
      <c r="G16" s="252" t="s">
        <v>4</v>
      </c>
      <c r="H16" s="279"/>
      <c r="I16" s="403"/>
      <c r="J16" s="291"/>
      <c r="L16" s="270"/>
      <c r="M16" s="291"/>
      <c r="Q16" s="279"/>
      <c r="R16" s="279"/>
      <c r="S16" s="279"/>
      <c r="U16" s="279"/>
    </row>
    <row r="17" spans="1:21" ht="12.75" thickBot="1" x14ac:dyDescent="0.25">
      <c r="A17" s="247" t="s">
        <v>476</v>
      </c>
      <c r="B17" s="248">
        <v>-3090.2092871305977</v>
      </c>
      <c r="C17" s="248">
        <v>-16649</v>
      </c>
      <c r="D17" s="246">
        <v>-0.81399999999999995</v>
      </c>
      <c r="E17" s="248">
        <v>-5581</v>
      </c>
      <c r="F17" s="248">
        <v>-22489</v>
      </c>
      <c r="G17" s="246">
        <v>-0.752</v>
      </c>
      <c r="H17" s="279"/>
      <c r="I17" s="403"/>
      <c r="J17" s="291"/>
      <c r="L17" s="270"/>
      <c r="M17" s="291"/>
      <c r="Q17" s="279"/>
      <c r="R17" s="279"/>
      <c r="S17" s="279"/>
      <c r="U17" s="279"/>
    </row>
    <row r="18" spans="1:21" ht="12.75" thickBot="1" x14ac:dyDescent="0.25">
      <c r="A18" s="247" t="s">
        <v>547</v>
      </c>
      <c r="B18" s="248">
        <v>-3090.2092871305977</v>
      </c>
      <c r="C18" s="248">
        <v>-16649</v>
      </c>
      <c r="D18" s="246">
        <v>-0.81399999999999995</v>
      </c>
      <c r="E18" s="248">
        <v>-5581</v>
      </c>
      <c r="F18" s="248">
        <v>-22489</v>
      </c>
      <c r="G18" s="246">
        <v>-0.752</v>
      </c>
      <c r="H18" s="279"/>
      <c r="I18" s="403"/>
    </row>
    <row r="19" spans="1:21" ht="12.75" thickBot="1" x14ac:dyDescent="0.25">
      <c r="A19" s="250" t="s">
        <v>442</v>
      </c>
      <c r="B19" s="251">
        <v>0</v>
      </c>
      <c r="C19" s="251">
        <v>0</v>
      </c>
      <c r="D19" s="252" t="s">
        <v>4</v>
      </c>
      <c r="E19" s="251">
        <v>0</v>
      </c>
      <c r="F19" s="251">
        <v>-10509</v>
      </c>
      <c r="G19" s="252" t="s">
        <v>4</v>
      </c>
      <c r="H19" s="279"/>
      <c r="I19" s="403"/>
    </row>
    <row r="20" spans="1:21" ht="12.75" thickBot="1" x14ac:dyDescent="0.25">
      <c r="A20" s="247" t="s">
        <v>548</v>
      </c>
      <c r="B20" s="248">
        <v>-3090.2092871305977</v>
      </c>
      <c r="C20" s="248">
        <v>-16649</v>
      </c>
      <c r="D20" s="246">
        <v>-0.81399999999999995</v>
      </c>
      <c r="E20" s="248">
        <v>-5581</v>
      </c>
      <c r="F20" s="248">
        <v>-32998</v>
      </c>
      <c r="G20" s="246">
        <v>-0.83099999999999996</v>
      </c>
      <c r="H20" s="279"/>
      <c r="I20" s="403"/>
    </row>
    <row r="23" spans="1:21" ht="12.75" thickBot="1" x14ac:dyDescent="0.25">
      <c r="A23" s="328" t="s">
        <v>443</v>
      </c>
      <c r="B23" s="329"/>
      <c r="C23" s="329"/>
      <c r="D23" s="329"/>
      <c r="E23" s="329"/>
      <c r="F23" s="329"/>
      <c r="G23" s="329"/>
    </row>
    <row r="24" spans="1:21" ht="15.75" thickBot="1" x14ac:dyDescent="0.3">
      <c r="A24" s="244" t="s">
        <v>0</v>
      </c>
      <c r="B24" s="245" t="s">
        <v>498</v>
      </c>
      <c r="C24" s="245" t="s">
        <v>499</v>
      </c>
      <c r="D24" s="246" t="s">
        <v>3</v>
      </c>
      <c r="E24" s="245" t="s">
        <v>500</v>
      </c>
      <c r="F24" s="245" t="s">
        <v>501</v>
      </c>
      <c r="G24" s="246" t="s">
        <v>3</v>
      </c>
      <c r="H24"/>
      <c r="I24"/>
    </row>
    <row r="25" spans="1:21" ht="12.75" thickBot="1" x14ac:dyDescent="0.25">
      <c r="A25" s="250" t="s">
        <v>444</v>
      </c>
      <c r="B25" s="251">
        <v>54298</v>
      </c>
      <c r="C25" s="251">
        <v>29083</v>
      </c>
      <c r="D25" s="262">
        <v>0.86699999999999999</v>
      </c>
      <c r="E25" s="251">
        <v>184616</v>
      </c>
      <c r="F25" s="251">
        <v>109954</v>
      </c>
      <c r="G25" s="262">
        <v>0.67900000000000005</v>
      </c>
      <c r="H25" s="299"/>
      <c r="I25" s="407"/>
    </row>
    <row r="26" spans="1:21" ht="12.75" thickBot="1" x14ac:dyDescent="0.25">
      <c r="A26" s="250" t="s">
        <v>445</v>
      </c>
      <c r="B26" s="251">
        <v>-57988</v>
      </c>
      <c r="C26" s="251">
        <v>-21999</v>
      </c>
      <c r="D26" s="262" t="s">
        <v>4</v>
      </c>
      <c r="E26" s="251">
        <v>-168649</v>
      </c>
      <c r="F26" s="251">
        <v>-80744</v>
      </c>
      <c r="G26" s="262" t="s">
        <v>4</v>
      </c>
      <c r="H26" s="299"/>
      <c r="I26" s="407"/>
    </row>
    <row r="27" spans="1:21" ht="12.75" thickBot="1" x14ac:dyDescent="0.25">
      <c r="A27" s="250" t="s">
        <v>281</v>
      </c>
      <c r="B27" s="251">
        <v>-4332</v>
      </c>
      <c r="C27" s="251">
        <v>-6049</v>
      </c>
      <c r="D27" s="262">
        <v>-0.28399999999999997</v>
      </c>
      <c r="E27" s="251">
        <v>-19263</v>
      </c>
      <c r="F27" s="251">
        <v>-14108</v>
      </c>
      <c r="G27" s="262">
        <v>0.36499999999999999</v>
      </c>
      <c r="H27" s="299"/>
      <c r="I27" s="407"/>
    </row>
    <row r="28" spans="1:21" ht="12.75" thickBot="1" x14ac:dyDescent="0.25">
      <c r="A28" s="250" t="s">
        <v>239</v>
      </c>
      <c r="B28" s="251">
        <v>-1320</v>
      </c>
      <c r="C28" s="251">
        <v>-1579</v>
      </c>
      <c r="D28" s="262">
        <v>-0.16400000000000001</v>
      </c>
      <c r="E28" s="251">
        <v>-9370</v>
      </c>
      <c r="F28" s="251">
        <v>-9929</v>
      </c>
      <c r="G28" s="262">
        <v>-5.6000000000000001E-2</v>
      </c>
      <c r="H28" s="299"/>
      <c r="I28" s="407"/>
    </row>
    <row r="29" spans="1:21" ht="12.75" thickBot="1" x14ac:dyDescent="0.25">
      <c r="A29" s="247" t="s">
        <v>446</v>
      </c>
      <c r="B29" s="248">
        <v>-9342</v>
      </c>
      <c r="C29" s="248">
        <v>-544</v>
      </c>
      <c r="D29" s="260" t="s">
        <v>4</v>
      </c>
      <c r="E29" s="248">
        <v>-12666</v>
      </c>
      <c r="F29" s="248">
        <v>5173</v>
      </c>
      <c r="G29" s="260">
        <v>-3.448</v>
      </c>
      <c r="H29" s="299"/>
      <c r="I29" s="407"/>
    </row>
    <row r="30" spans="1:21" ht="12.75" thickBot="1" x14ac:dyDescent="0.25">
      <c r="A30" s="250" t="s">
        <v>447</v>
      </c>
      <c r="B30" s="251">
        <v>0</v>
      </c>
      <c r="C30" s="251">
        <v>0</v>
      </c>
      <c r="D30" s="262" t="s">
        <v>4</v>
      </c>
      <c r="E30" s="251">
        <v>0</v>
      </c>
      <c r="F30" s="251">
        <v>218</v>
      </c>
      <c r="G30" s="262" t="s">
        <v>4</v>
      </c>
      <c r="H30" s="299"/>
      <c r="I30" s="407"/>
    </row>
    <row r="31" spans="1:21" ht="12.75" thickBot="1" x14ac:dyDescent="0.25">
      <c r="A31" s="247" t="s">
        <v>448</v>
      </c>
      <c r="B31" s="248">
        <v>-9342</v>
      </c>
      <c r="C31" s="248">
        <v>-544</v>
      </c>
      <c r="D31" s="260" t="s">
        <v>4</v>
      </c>
      <c r="E31" s="248">
        <v>-12666</v>
      </c>
      <c r="F31" s="248">
        <v>5391</v>
      </c>
      <c r="G31" s="260">
        <v>-3.3490000000000002</v>
      </c>
      <c r="H31" s="299"/>
      <c r="I31" s="407"/>
    </row>
    <row r="32" spans="1:21" ht="12.75" thickBot="1" x14ac:dyDescent="0.25">
      <c r="A32" s="247"/>
      <c r="B32" s="248"/>
      <c r="C32" s="248"/>
      <c r="D32" s="260"/>
      <c r="E32" s="248"/>
      <c r="F32" s="248"/>
      <c r="G32" s="260"/>
      <c r="H32" s="408"/>
      <c r="I32" s="324"/>
    </row>
    <row r="33" spans="1:9" ht="12.75" thickBot="1" x14ac:dyDescent="0.25">
      <c r="A33" s="250" t="s">
        <v>480</v>
      </c>
      <c r="B33" s="251">
        <v>0</v>
      </c>
      <c r="C33" s="251">
        <v>258</v>
      </c>
      <c r="D33" s="262" t="s">
        <v>4</v>
      </c>
      <c r="E33" s="251">
        <v>0</v>
      </c>
      <c r="F33" s="251">
        <v>419</v>
      </c>
      <c r="G33" s="262" t="s">
        <v>4</v>
      </c>
      <c r="H33" s="408"/>
      <c r="I33" s="324"/>
    </row>
    <row r="34" spans="1:9" ht="12.75" thickBot="1" x14ac:dyDescent="0.25">
      <c r="A34" s="250" t="s">
        <v>449</v>
      </c>
      <c r="B34" s="251">
        <v>-1209</v>
      </c>
      <c r="C34" s="251">
        <v>-125</v>
      </c>
      <c r="D34" s="262" t="s">
        <v>4</v>
      </c>
      <c r="E34" s="251">
        <v>-3935</v>
      </c>
      <c r="F34" s="251">
        <v>-511</v>
      </c>
      <c r="G34" s="262" t="s">
        <v>4</v>
      </c>
      <c r="H34" s="299"/>
      <c r="I34" s="407"/>
    </row>
    <row r="35" spans="1:9" ht="12.75" thickBot="1" x14ac:dyDescent="0.25">
      <c r="A35" s="250" t="s">
        <v>243</v>
      </c>
      <c r="B35" s="251">
        <v>2588</v>
      </c>
      <c r="C35" s="251">
        <v>98</v>
      </c>
      <c r="D35" s="262" t="s">
        <v>4</v>
      </c>
      <c r="E35" s="251">
        <v>4381</v>
      </c>
      <c r="F35" s="251">
        <v>441</v>
      </c>
      <c r="G35" s="262" t="s">
        <v>4</v>
      </c>
      <c r="H35" s="299"/>
      <c r="I35" s="407"/>
    </row>
    <row r="36" spans="1:9" ht="12.75" thickBot="1" x14ac:dyDescent="0.25">
      <c r="A36" s="250" t="s">
        <v>238</v>
      </c>
      <c r="B36" s="251">
        <v>153</v>
      </c>
      <c r="C36" s="251">
        <v>530</v>
      </c>
      <c r="D36" s="262">
        <v>-0.71099999999999997</v>
      </c>
      <c r="E36" s="251">
        <v>833</v>
      </c>
      <c r="F36" s="251">
        <v>530</v>
      </c>
      <c r="G36" s="262">
        <v>0.57199999999999995</v>
      </c>
      <c r="H36" s="299"/>
      <c r="I36" s="407"/>
    </row>
    <row r="37" spans="1:9" ht="12.75" thickBot="1" x14ac:dyDescent="0.25">
      <c r="A37" s="250" t="s">
        <v>450</v>
      </c>
      <c r="B37" s="251">
        <v>0</v>
      </c>
      <c r="C37" s="251">
        <v>23</v>
      </c>
      <c r="D37" s="262" t="s">
        <v>4</v>
      </c>
      <c r="E37" s="251">
        <v>0</v>
      </c>
      <c r="F37" s="251">
        <v>1099</v>
      </c>
      <c r="G37" s="262" t="s">
        <v>4</v>
      </c>
      <c r="H37" s="299"/>
      <c r="I37" s="407"/>
    </row>
    <row r="38" spans="1:9" ht="12.75" thickBot="1" x14ac:dyDescent="0.25">
      <c r="A38" s="247" t="s">
        <v>451</v>
      </c>
      <c r="B38" s="248">
        <v>1532</v>
      </c>
      <c r="C38" s="248">
        <v>784</v>
      </c>
      <c r="D38" s="260">
        <v>0.95399999999999996</v>
      </c>
      <c r="E38" s="248">
        <v>1279</v>
      </c>
      <c r="F38" s="248">
        <v>1978</v>
      </c>
      <c r="G38" s="260">
        <v>-0.35299999999999998</v>
      </c>
      <c r="H38" s="299"/>
      <c r="I38" s="407"/>
    </row>
    <row r="39" spans="1:9" ht="12.75" thickBot="1" x14ac:dyDescent="0.25">
      <c r="A39" s="250" t="s">
        <v>452</v>
      </c>
      <c r="B39" s="251">
        <v>0</v>
      </c>
      <c r="C39" s="251">
        <v>0</v>
      </c>
      <c r="D39" s="262" t="s">
        <v>4</v>
      </c>
      <c r="E39" s="251">
        <v>0</v>
      </c>
      <c r="F39" s="251">
        <v>-320</v>
      </c>
      <c r="G39" s="262" t="s">
        <v>4</v>
      </c>
      <c r="H39" s="299"/>
      <c r="I39" s="407"/>
    </row>
    <row r="40" spans="1:9" ht="12.75" thickBot="1" x14ac:dyDescent="0.25">
      <c r="A40" s="247" t="s">
        <v>284</v>
      </c>
      <c r="B40" s="248">
        <v>1532</v>
      </c>
      <c r="C40" s="248">
        <v>784</v>
      </c>
      <c r="D40" s="260">
        <v>0.95399999999999996</v>
      </c>
      <c r="E40" s="248">
        <v>1279</v>
      </c>
      <c r="F40" s="248">
        <v>1658</v>
      </c>
      <c r="G40" s="260">
        <v>-0.22900000000000001</v>
      </c>
      <c r="H40" s="299"/>
      <c r="I40" s="407"/>
    </row>
    <row r="41" spans="1:9" ht="12.75" thickBot="1" x14ac:dyDescent="0.25">
      <c r="A41" s="247"/>
      <c r="B41" s="248"/>
      <c r="C41" s="248"/>
      <c r="D41" s="260"/>
      <c r="E41" s="248"/>
      <c r="F41" s="248"/>
      <c r="G41" s="260"/>
      <c r="H41" s="408"/>
      <c r="I41" s="324"/>
    </row>
    <row r="42" spans="1:9" ht="12.75" thickBot="1" x14ac:dyDescent="0.25">
      <c r="A42" s="250" t="s">
        <v>549</v>
      </c>
      <c r="B42" s="251">
        <v>54965</v>
      </c>
      <c r="C42" s="248">
        <v>0</v>
      </c>
      <c r="D42" s="262" t="s">
        <v>4</v>
      </c>
      <c r="E42" s="251">
        <v>54965</v>
      </c>
      <c r="F42" s="251">
        <v>0</v>
      </c>
      <c r="G42" s="262" t="s">
        <v>4</v>
      </c>
      <c r="H42" s="408"/>
      <c r="I42" s="324"/>
    </row>
    <row r="43" spans="1:9" ht="12.75" thickBot="1" x14ac:dyDescent="0.25">
      <c r="A43" s="250" t="s">
        <v>550</v>
      </c>
      <c r="B43" s="251">
        <v>-54968</v>
      </c>
      <c r="C43" s="248">
        <v>0</v>
      </c>
      <c r="D43" s="262" t="s">
        <v>4</v>
      </c>
      <c r="E43" s="251">
        <v>-54968</v>
      </c>
      <c r="F43" s="251">
        <v>0</v>
      </c>
      <c r="G43" s="262" t="s">
        <v>4</v>
      </c>
      <c r="H43" s="408"/>
      <c r="I43" s="324"/>
    </row>
    <row r="44" spans="1:9" ht="12.75" thickBot="1" x14ac:dyDescent="0.25">
      <c r="A44" s="250" t="s">
        <v>453</v>
      </c>
      <c r="B44" s="251">
        <v>-2324</v>
      </c>
      <c r="C44" s="251">
        <v>9232</v>
      </c>
      <c r="D44" s="262" t="s">
        <v>4</v>
      </c>
      <c r="E44" s="251">
        <v>-1645</v>
      </c>
      <c r="F44" s="251">
        <v>7239</v>
      </c>
      <c r="G44" s="262" t="s">
        <v>4</v>
      </c>
      <c r="H44" s="299"/>
      <c r="I44" s="407"/>
    </row>
    <row r="45" spans="1:9" ht="12.75" thickBot="1" x14ac:dyDescent="0.25">
      <c r="A45" s="250" t="s">
        <v>454</v>
      </c>
      <c r="B45" s="251">
        <v>0</v>
      </c>
      <c r="C45" s="251">
        <v>0</v>
      </c>
      <c r="D45" s="262" t="s">
        <v>4</v>
      </c>
      <c r="E45" s="251">
        <v>1102</v>
      </c>
      <c r="F45" s="251">
        <v>-612</v>
      </c>
      <c r="G45" s="262" t="s">
        <v>4</v>
      </c>
      <c r="H45" s="299"/>
      <c r="I45" s="407"/>
    </row>
    <row r="46" spans="1:9" ht="12.75" thickBot="1" x14ac:dyDescent="0.25">
      <c r="A46" s="250" t="s">
        <v>335</v>
      </c>
      <c r="B46" s="251">
        <v>-1246</v>
      </c>
      <c r="C46" s="251">
        <v>0</v>
      </c>
      <c r="D46" s="262" t="s">
        <v>4</v>
      </c>
      <c r="E46" s="251">
        <v>19184</v>
      </c>
      <c r="F46" s="251">
        <v>5028</v>
      </c>
      <c r="G46" s="262" t="s">
        <v>4</v>
      </c>
      <c r="H46" s="299"/>
      <c r="I46" s="407"/>
    </row>
    <row r="47" spans="1:9" ht="12.75" thickBot="1" x14ac:dyDescent="0.25">
      <c r="A47" s="250" t="s">
        <v>248</v>
      </c>
      <c r="B47" s="251">
        <v>-4180</v>
      </c>
      <c r="C47" s="251">
        <v>-3208</v>
      </c>
      <c r="D47" s="262">
        <v>0.30299999999999999</v>
      </c>
      <c r="E47" s="251">
        <v>-8348</v>
      </c>
      <c r="F47" s="251">
        <v>-6180</v>
      </c>
      <c r="G47" s="262">
        <v>0.35099999999999998</v>
      </c>
      <c r="H47" s="299"/>
      <c r="I47" s="407"/>
    </row>
    <row r="48" spans="1:9" ht="12.75" thickBot="1" x14ac:dyDescent="0.25">
      <c r="A48" s="250" t="s">
        <v>286</v>
      </c>
      <c r="B48" s="251">
        <v>-401</v>
      </c>
      <c r="C48" s="251">
        <v>-444</v>
      </c>
      <c r="D48" s="262">
        <v>-9.7000000000000003E-2</v>
      </c>
      <c r="E48" s="251">
        <v>-1631</v>
      </c>
      <c r="F48" s="251">
        <v>-1901</v>
      </c>
      <c r="G48" s="262">
        <v>-0.14199999999999999</v>
      </c>
      <c r="H48" s="299"/>
      <c r="I48" s="407"/>
    </row>
    <row r="49" spans="1:12" ht="12.75" thickBot="1" x14ac:dyDescent="0.25">
      <c r="A49" s="250" t="s">
        <v>250</v>
      </c>
      <c r="B49" s="251">
        <v>10756</v>
      </c>
      <c r="C49" s="251">
        <v>0</v>
      </c>
      <c r="D49" s="262" t="s">
        <v>4</v>
      </c>
      <c r="E49" s="251">
        <v>19156</v>
      </c>
      <c r="F49" s="251">
        <v>0</v>
      </c>
      <c r="G49" s="262" t="s">
        <v>4</v>
      </c>
      <c r="H49" s="299"/>
      <c r="I49" s="407"/>
    </row>
    <row r="50" spans="1:12" ht="12.75" thickBot="1" x14ac:dyDescent="0.25">
      <c r="A50" s="250" t="s">
        <v>455</v>
      </c>
      <c r="B50" s="251">
        <v>-1626.473422307912</v>
      </c>
      <c r="C50" s="251">
        <v>1728</v>
      </c>
      <c r="D50" s="262" t="s">
        <v>4</v>
      </c>
      <c r="E50" s="300">
        <v>-915.47342230791196</v>
      </c>
      <c r="F50" s="300">
        <v>2063</v>
      </c>
      <c r="G50" s="262" t="s">
        <v>4</v>
      </c>
      <c r="H50" s="299"/>
      <c r="I50" s="407"/>
    </row>
    <row r="51" spans="1:12" ht="12.75" thickBot="1" x14ac:dyDescent="0.25">
      <c r="A51" s="247" t="s">
        <v>456</v>
      </c>
      <c r="B51" s="248">
        <v>975.52657769208804</v>
      </c>
      <c r="C51" s="248">
        <v>7308</v>
      </c>
      <c r="D51" s="260">
        <v>-0.86699999999999999</v>
      </c>
      <c r="E51" s="248">
        <v>26899.52657769209</v>
      </c>
      <c r="F51" s="248">
        <v>5637</v>
      </c>
      <c r="G51" s="260" t="s">
        <v>4</v>
      </c>
      <c r="H51" s="299"/>
      <c r="I51" s="407"/>
    </row>
    <row r="52" spans="1:12" ht="12.75" thickBot="1" x14ac:dyDescent="0.25">
      <c r="A52" s="250" t="s">
        <v>457</v>
      </c>
      <c r="B52" s="251">
        <v>0</v>
      </c>
      <c r="C52" s="251">
        <v>0</v>
      </c>
      <c r="D52" s="262" t="s">
        <v>4</v>
      </c>
      <c r="E52" s="251">
        <v>0</v>
      </c>
      <c r="F52" s="251">
        <v>-795</v>
      </c>
      <c r="G52" s="262" t="s">
        <v>4</v>
      </c>
      <c r="H52" s="299"/>
      <c r="I52" s="407"/>
    </row>
    <row r="53" spans="1:12" ht="12.75" thickBot="1" x14ac:dyDescent="0.25">
      <c r="A53" s="247" t="s">
        <v>199</v>
      </c>
      <c r="B53" s="248">
        <v>975.52657769208804</v>
      </c>
      <c r="C53" s="248">
        <v>7308</v>
      </c>
      <c r="D53" s="260">
        <v>-0.86699999999999999</v>
      </c>
      <c r="E53" s="248">
        <v>26899.52657769209</v>
      </c>
      <c r="F53" s="248">
        <v>4842</v>
      </c>
      <c r="G53" s="260" t="s">
        <v>4</v>
      </c>
      <c r="H53" s="299"/>
      <c r="I53" s="407"/>
    </row>
    <row r="54" spans="1:12" ht="12.75" thickBot="1" x14ac:dyDescent="0.25">
      <c r="A54" s="247"/>
      <c r="B54" s="248"/>
      <c r="C54" s="248"/>
      <c r="D54" s="260"/>
      <c r="E54" s="248"/>
      <c r="F54" s="248"/>
      <c r="G54" s="260"/>
      <c r="H54" s="408"/>
      <c r="I54" s="324"/>
    </row>
    <row r="55" spans="1:12" ht="12.75" thickBot="1" x14ac:dyDescent="0.25">
      <c r="A55" s="250" t="s">
        <v>458</v>
      </c>
      <c r="B55" s="251">
        <v>-2194</v>
      </c>
      <c r="C55" s="251">
        <v>-207</v>
      </c>
      <c r="D55" s="262" t="s">
        <v>4</v>
      </c>
      <c r="E55" s="251">
        <v>-6149</v>
      </c>
      <c r="F55" s="251">
        <v>-1795</v>
      </c>
      <c r="G55" s="262" t="s">
        <v>4</v>
      </c>
      <c r="H55" s="299"/>
      <c r="I55" s="407"/>
    </row>
    <row r="56" spans="1:12" ht="12.75" thickBot="1" x14ac:dyDescent="0.25">
      <c r="A56" s="247"/>
      <c r="B56" s="248"/>
      <c r="C56" s="248"/>
      <c r="D56" s="260"/>
      <c r="E56" s="248"/>
      <c r="F56" s="248"/>
      <c r="G56" s="260"/>
      <c r="H56" s="408"/>
      <c r="I56" s="324"/>
    </row>
    <row r="57" spans="1:12" ht="12.75" thickBot="1" x14ac:dyDescent="0.25">
      <c r="A57" s="247" t="s">
        <v>459</v>
      </c>
      <c r="B57" s="248">
        <v>76583</v>
      </c>
      <c r="C57" s="248">
        <v>50851</v>
      </c>
      <c r="D57" s="260">
        <v>0.50600000000000001</v>
      </c>
      <c r="E57" s="248">
        <v>58191</v>
      </c>
      <c r="F57" s="248">
        <v>48095</v>
      </c>
      <c r="G57" s="260">
        <v>0.21</v>
      </c>
      <c r="H57" s="299"/>
      <c r="I57" s="407"/>
    </row>
    <row r="58" spans="1:12" ht="12.75" thickBot="1" x14ac:dyDescent="0.25">
      <c r="A58" s="247" t="s">
        <v>460</v>
      </c>
      <c r="B58" s="248">
        <v>67555</v>
      </c>
      <c r="C58" s="248">
        <v>58192</v>
      </c>
      <c r="D58" s="260">
        <v>0.161</v>
      </c>
      <c r="E58" s="248">
        <v>67555</v>
      </c>
      <c r="F58" s="248">
        <v>58191</v>
      </c>
      <c r="G58" s="260">
        <v>0.161</v>
      </c>
      <c r="H58" s="299"/>
      <c r="I58" s="407"/>
    </row>
    <row r="59" spans="1:12" x14ac:dyDescent="0.2">
      <c r="B59" s="279"/>
      <c r="C59" s="279"/>
      <c r="D59" s="270"/>
      <c r="E59" s="279"/>
      <c r="F59" s="279"/>
      <c r="G59" s="270"/>
    </row>
    <row r="60" spans="1:12" x14ac:dyDescent="0.2">
      <c r="B60" s="279"/>
      <c r="C60" s="279"/>
      <c r="E60" s="269"/>
      <c r="F60" s="269"/>
      <c r="G60" s="270"/>
      <c r="H60" s="269"/>
      <c r="I60" s="270"/>
    </row>
    <row r="61" spans="1:12" ht="12.75" thickBot="1" x14ac:dyDescent="0.25">
      <c r="A61" s="328" t="s">
        <v>205</v>
      </c>
      <c r="B61" s="329"/>
      <c r="C61" s="329"/>
      <c r="D61" s="329"/>
      <c r="E61" s="329"/>
      <c r="F61" s="329"/>
      <c r="G61" s="270"/>
      <c r="H61" s="269"/>
      <c r="I61" s="270"/>
    </row>
    <row r="62" spans="1:12" ht="12.75" thickBot="1" x14ac:dyDescent="0.25">
      <c r="A62" s="244" t="s">
        <v>0</v>
      </c>
      <c r="B62" s="348" t="s">
        <v>497</v>
      </c>
      <c r="C62" s="348" t="s">
        <v>138</v>
      </c>
      <c r="D62" s="267" t="s">
        <v>3</v>
      </c>
      <c r="E62" s="348" t="s">
        <v>98</v>
      </c>
      <c r="F62" s="267" t="s">
        <v>3</v>
      </c>
      <c r="G62" s="270"/>
      <c r="H62" s="269"/>
      <c r="I62" s="270"/>
    </row>
    <row r="63" spans="1:12" ht="12.75" thickBot="1" x14ac:dyDescent="0.25">
      <c r="A63" s="250" t="s">
        <v>289</v>
      </c>
      <c r="B63" s="251">
        <v>17493</v>
      </c>
      <c r="C63" s="251">
        <v>29830</v>
      </c>
      <c r="D63" s="262">
        <v>-0.41399999999999998</v>
      </c>
      <c r="E63" s="251">
        <v>7777</v>
      </c>
      <c r="F63" s="262" t="s">
        <v>4</v>
      </c>
      <c r="G63" s="270"/>
      <c r="H63" s="269"/>
      <c r="I63" s="270"/>
      <c r="J63" s="279"/>
      <c r="K63" s="269"/>
      <c r="L63" s="279"/>
    </row>
    <row r="64" spans="1:12" ht="12.75" thickBot="1" x14ac:dyDescent="0.25">
      <c r="A64" s="250" t="s">
        <v>389</v>
      </c>
      <c r="B64" s="251">
        <v>50062</v>
      </c>
      <c r="C64" s="251">
        <v>46753</v>
      </c>
      <c r="D64" s="262">
        <v>7.0999999999999994E-2</v>
      </c>
      <c r="E64" s="251">
        <v>50414</v>
      </c>
      <c r="F64" s="262">
        <v>-7.0000000000000001E-3</v>
      </c>
      <c r="G64" s="270"/>
      <c r="H64" s="269"/>
      <c r="I64" s="270"/>
      <c r="J64" s="279"/>
      <c r="K64" s="269"/>
      <c r="L64" s="279"/>
    </row>
    <row r="65" spans="1:12" ht="12.75" thickBot="1" x14ac:dyDescent="0.25">
      <c r="A65" s="250" t="s">
        <v>390</v>
      </c>
      <c r="B65" s="251">
        <v>93</v>
      </c>
      <c r="C65" s="251">
        <v>35</v>
      </c>
      <c r="D65" s="262" t="s">
        <v>4</v>
      </c>
      <c r="E65" s="251">
        <v>1399</v>
      </c>
      <c r="F65" s="262">
        <v>-0.93400000000000005</v>
      </c>
      <c r="G65" s="270"/>
      <c r="H65" s="269"/>
      <c r="I65" s="270"/>
      <c r="J65" s="279"/>
      <c r="K65" s="269"/>
      <c r="L65" s="279"/>
    </row>
    <row r="66" spans="1:12" ht="12.75" thickBot="1" x14ac:dyDescent="0.25">
      <c r="A66" s="250" t="s">
        <v>461</v>
      </c>
      <c r="B66" s="251">
        <v>2304</v>
      </c>
      <c r="C66" s="251">
        <v>2310</v>
      </c>
      <c r="D66" s="262">
        <v>-3.0000000000000001E-3</v>
      </c>
      <c r="E66" s="251">
        <v>477</v>
      </c>
      <c r="F66" s="262" t="s">
        <v>4</v>
      </c>
      <c r="G66" s="270"/>
      <c r="H66" s="269"/>
      <c r="I66" s="270"/>
      <c r="J66" s="279"/>
      <c r="K66" s="269"/>
      <c r="L66" s="279"/>
    </row>
    <row r="67" spans="1:12" ht="12.75" thickBot="1" x14ac:dyDescent="0.25">
      <c r="A67" s="250" t="s">
        <v>462</v>
      </c>
      <c r="B67" s="251">
        <v>49902</v>
      </c>
      <c r="C67" s="251">
        <v>50004</v>
      </c>
      <c r="D67" s="262">
        <v>-2E-3</v>
      </c>
      <c r="E67" s="300">
        <v>30387</v>
      </c>
      <c r="F67" s="262">
        <v>0.64200000000000002</v>
      </c>
      <c r="G67" s="270"/>
      <c r="H67" s="269"/>
      <c r="I67" s="270"/>
      <c r="J67" s="279"/>
      <c r="K67" s="269"/>
      <c r="L67" s="279"/>
    </row>
    <row r="68" spans="1:12" ht="12.75" thickBot="1" x14ac:dyDescent="0.25">
      <c r="A68" s="250" t="s">
        <v>463</v>
      </c>
      <c r="B68" s="251">
        <v>40425</v>
      </c>
      <c r="C68" s="251">
        <v>31060</v>
      </c>
      <c r="D68" s="262">
        <v>0.30199999999999999</v>
      </c>
      <c r="E68" s="251">
        <v>20633</v>
      </c>
      <c r="F68" s="262">
        <v>0.95899999999999996</v>
      </c>
      <c r="G68" s="270"/>
      <c r="H68" s="269"/>
      <c r="I68" s="270"/>
      <c r="J68" s="279"/>
      <c r="K68" s="269"/>
      <c r="L68" s="279"/>
    </row>
    <row r="69" spans="1:12" ht="12.75" thickBot="1" x14ac:dyDescent="0.25">
      <c r="A69" s="250" t="s">
        <v>464</v>
      </c>
      <c r="B69" s="251">
        <v>129310</v>
      </c>
      <c r="C69" s="251">
        <v>124398</v>
      </c>
      <c r="D69" s="262">
        <v>3.9E-2</v>
      </c>
      <c r="E69" s="251">
        <v>144026</v>
      </c>
      <c r="F69" s="262">
        <v>-0.10199999999999999</v>
      </c>
      <c r="G69" s="270"/>
      <c r="H69" s="269"/>
      <c r="I69" s="270"/>
      <c r="J69" s="279"/>
      <c r="K69" s="269"/>
      <c r="L69" s="279"/>
    </row>
    <row r="70" spans="1:12" ht="12.75" thickBot="1" x14ac:dyDescent="0.25">
      <c r="A70" s="250" t="s">
        <v>465</v>
      </c>
      <c r="B70" s="251">
        <v>9161</v>
      </c>
      <c r="C70" s="251">
        <v>9389</v>
      </c>
      <c r="D70" s="262">
        <v>-2.4E-2</v>
      </c>
      <c r="E70" s="251">
        <v>9685</v>
      </c>
      <c r="F70" s="262">
        <v>-5.3999999999999999E-2</v>
      </c>
      <c r="G70" s="270"/>
      <c r="H70" s="269"/>
      <c r="I70" s="270"/>
      <c r="J70" s="279"/>
      <c r="K70" s="269"/>
      <c r="L70" s="279"/>
    </row>
    <row r="71" spans="1:12" ht="12.75" thickBot="1" x14ac:dyDescent="0.25">
      <c r="A71" s="250" t="s">
        <v>396</v>
      </c>
      <c r="B71" s="251">
        <v>14673</v>
      </c>
      <c r="C71" s="251">
        <v>19585</v>
      </c>
      <c r="D71" s="262">
        <v>-0.251</v>
      </c>
      <c r="E71" s="251">
        <v>10775</v>
      </c>
      <c r="F71" s="262">
        <v>0.36199999999999999</v>
      </c>
      <c r="G71" s="270"/>
      <c r="H71" s="269"/>
      <c r="I71" s="270"/>
      <c r="J71" s="279"/>
      <c r="K71" s="269"/>
      <c r="L71" s="279"/>
    </row>
    <row r="72" spans="1:12" ht="12.75" thickBot="1" x14ac:dyDescent="0.25">
      <c r="A72" s="247" t="s">
        <v>260</v>
      </c>
      <c r="B72" s="248">
        <v>313424</v>
      </c>
      <c r="C72" s="248">
        <v>313364</v>
      </c>
      <c r="D72" s="260">
        <v>0</v>
      </c>
      <c r="E72" s="248">
        <v>275573</v>
      </c>
      <c r="F72" s="260">
        <v>0.13700000000000001</v>
      </c>
      <c r="G72" s="270"/>
      <c r="H72" s="269"/>
      <c r="I72" s="270"/>
      <c r="J72" s="279"/>
      <c r="K72" s="421"/>
      <c r="L72" s="279"/>
    </row>
    <row r="73" spans="1:12" ht="12.75" thickBot="1" x14ac:dyDescent="0.25">
      <c r="A73" s="250" t="s">
        <v>466</v>
      </c>
      <c r="B73" s="251">
        <v>38426</v>
      </c>
      <c r="C73" s="251">
        <v>40321</v>
      </c>
      <c r="D73" s="262">
        <v>-4.7E-2</v>
      </c>
      <c r="E73" s="251">
        <v>26106</v>
      </c>
      <c r="F73" s="262">
        <v>0.47199999999999998</v>
      </c>
      <c r="G73" s="270"/>
      <c r="H73" s="269"/>
      <c r="I73" s="270"/>
      <c r="J73" s="279"/>
      <c r="K73" s="269"/>
      <c r="L73" s="279"/>
    </row>
    <row r="74" spans="1:12" ht="12.75" thickBot="1" x14ac:dyDescent="0.25">
      <c r="A74" s="250" t="s">
        <v>467</v>
      </c>
      <c r="B74" s="251">
        <v>53558</v>
      </c>
      <c r="C74" s="251">
        <v>57578</v>
      </c>
      <c r="D74" s="262">
        <v>-7.0000000000000007E-2</v>
      </c>
      <c r="E74" s="251">
        <v>61605</v>
      </c>
      <c r="F74" s="262">
        <v>-0.13100000000000001</v>
      </c>
      <c r="G74" s="270"/>
      <c r="H74" s="269"/>
      <c r="I74" s="270"/>
      <c r="J74" s="279"/>
      <c r="K74" s="269"/>
      <c r="L74" s="279"/>
    </row>
    <row r="75" spans="1:12" ht="12.75" thickBot="1" x14ac:dyDescent="0.25">
      <c r="A75" s="250" t="s">
        <v>468</v>
      </c>
      <c r="B75" s="251">
        <v>155565</v>
      </c>
      <c r="C75" s="251">
        <v>152258</v>
      </c>
      <c r="D75" s="252">
        <v>2.1999999999999999E-2</v>
      </c>
      <c r="E75" s="251">
        <v>142060</v>
      </c>
      <c r="F75" s="252">
        <v>9.5000000000000001E-2</v>
      </c>
      <c r="G75" s="270"/>
      <c r="H75" s="269"/>
      <c r="I75" s="270"/>
      <c r="J75" s="279"/>
      <c r="K75" s="269"/>
      <c r="L75" s="279"/>
    </row>
    <row r="76" spans="1:12" ht="12.75" thickBot="1" x14ac:dyDescent="0.25">
      <c r="A76" s="250" t="s">
        <v>469</v>
      </c>
      <c r="B76" s="251">
        <v>45664</v>
      </c>
      <c r="C76" s="251">
        <v>48015</v>
      </c>
      <c r="D76" s="252">
        <v>-4.9000000000000002E-2</v>
      </c>
      <c r="E76" s="251">
        <v>48478</v>
      </c>
      <c r="F76" s="252">
        <v>-5.8000000000000003E-2</v>
      </c>
      <c r="G76" s="270"/>
      <c r="H76" s="269"/>
      <c r="I76" s="270"/>
      <c r="J76" s="279"/>
      <c r="K76" s="269"/>
      <c r="L76" s="279"/>
    </row>
    <row r="77" spans="1:12" ht="12.75" thickBot="1" x14ac:dyDescent="0.25">
      <c r="A77" s="247" t="s">
        <v>265</v>
      </c>
      <c r="B77" s="248">
        <v>293213</v>
      </c>
      <c r="C77" s="248">
        <v>298172</v>
      </c>
      <c r="D77" s="246">
        <v>-1.7000000000000001E-2</v>
      </c>
      <c r="E77" s="248">
        <v>278249</v>
      </c>
      <c r="F77" s="246">
        <v>5.3999999999999999E-2</v>
      </c>
      <c r="G77" s="270"/>
      <c r="H77" s="269"/>
      <c r="I77" s="270"/>
      <c r="J77" s="279"/>
      <c r="K77" s="421"/>
      <c r="L77" s="279"/>
    </row>
    <row r="78" spans="1:12" ht="12.75" thickBot="1" x14ac:dyDescent="0.25">
      <c r="A78" s="247" t="s">
        <v>268</v>
      </c>
      <c r="B78" s="248">
        <v>20211</v>
      </c>
      <c r="C78" s="248">
        <v>15192</v>
      </c>
      <c r="D78" s="246">
        <v>0.33</v>
      </c>
      <c r="E78" s="248">
        <v>-2676</v>
      </c>
      <c r="F78" s="246" t="s">
        <v>4</v>
      </c>
      <c r="G78" s="270"/>
      <c r="H78" s="269"/>
      <c r="I78" s="270"/>
      <c r="J78" s="279"/>
      <c r="K78" s="421"/>
      <c r="L78" s="279"/>
    </row>
    <row r="79" spans="1:12" ht="12.75" thickBot="1" x14ac:dyDescent="0.25">
      <c r="A79" s="247" t="s">
        <v>269</v>
      </c>
      <c r="B79" s="248">
        <v>313424</v>
      </c>
      <c r="C79" s="248">
        <v>313364</v>
      </c>
      <c r="D79" s="246" t="s">
        <v>4</v>
      </c>
      <c r="E79" s="248">
        <v>275573</v>
      </c>
      <c r="F79" s="246">
        <v>0.13700000000000001</v>
      </c>
      <c r="G79" s="270"/>
      <c r="H79" s="269"/>
      <c r="I79" s="270"/>
      <c r="J79" s="279"/>
      <c r="K79" s="421"/>
      <c r="L79" s="279"/>
    </row>
    <row r="80" spans="1:12" x14ac:dyDescent="0.2">
      <c r="B80" s="279"/>
      <c r="C80" s="279"/>
      <c r="E80" s="269"/>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C589E-38F5-44FD-A4AA-5437A051A522}">
  <sheetPr>
    <tabColor rgb="FF7B2038"/>
  </sheetPr>
  <dimension ref="A1:AA69"/>
  <sheetViews>
    <sheetView showGridLines="0" zoomScaleNormal="100" workbookViewId="0">
      <pane ySplit="3" topLeftCell="A4" activePane="bottomLeft" state="frozen"/>
      <selection activeCell="A42" sqref="A42:A43"/>
      <selection pane="bottomLeft" activeCell="A42" sqref="A42:A43"/>
    </sheetView>
  </sheetViews>
  <sheetFormatPr defaultColWidth="8.85546875" defaultRowHeight="12" x14ac:dyDescent="0.2"/>
  <cols>
    <col min="1" max="1" width="47.7109375" style="271" customWidth="1"/>
    <col min="2" max="3" width="12.28515625" style="271" bestFit="1" customWidth="1"/>
    <col min="4" max="4" width="9" style="271" bestFit="1" customWidth="1"/>
    <col min="5" max="5" width="11.28515625" style="271" bestFit="1" customWidth="1"/>
    <col min="6" max="6" width="11.85546875" style="271" bestFit="1" customWidth="1"/>
    <col min="7" max="7" width="10.28515625" style="271" bestFit="1" customWidth="1"/>
    <col min="8" max="8" width="8.85546875" style="271"/>
    <col min="9" max="9" width="9.42578125" style="271" bestFit="1" customWidth="1"/>
    <col min="10" max="11" width="8.85546875" style="271"/>
    <col min="12" max="13" width="12.28515625" style="271" bestFit="1" customWidth="1"/>
    <col min="14" max="14" width="9" style="271" bestFit="1" customWidth="1"/>
    <col min="15" max="15" width="11.28515625" style="271" bestFit="1" customWidth="1"/>
    <col min="16" max="16" width="11.85546875" style="271" bestFit="1" customWidth="1"/>
    <col min="17" max="17" width="10.28515625" style="271" bestFit="1" customWidth="1"/>
    <col min="18" max="18" width="9.5703125" style="271" bestFit="1" customWidth="1"/>
    <col min="19" max="19" width="9" style="271" bestFit="1" customWidth="1"/>
    <col min="20" max="16384" width="8.85546875" style="271"/>
  </cols>
  <sheetData>
    <row r="1" spans="1:27" ht="14.25" x14ac:dyDescent="0.2">
      <c r="A1" s="282" t="s">
        <v>2</v>
      </c>
      <c r="B1" s="269"/>
      <c r="C1" s="269"/>
      <c r="D1" s="270"/>
      <c r="E1" s="269"/>
      <c r="F1" s="270"/>
      <c r="G1" s="403"/>
      <c r="H1" s="403"/>
      <c r="L1" s="269"/>
      <c r="M1" s="269"/>
      <c r="N1" s="270"/>
      <c r="O1" s="269"/>
      <c r="P1" s="270"/>
      <c r="Q1" s="403"/>
    </row>
    <row r="2" spans="1:27" ht="14.25" x14ac:dyDescent="0.2">
      <c r="A2" s="282" t="s">
        <v>470</v>
      </c>
      <c r="B2" s="269"/>
      <c r="C2" s="269"/>
      <c r="D2" s="270"/>
      <c r="E2" s="269"/>
      <c r="F2" s="270"/>
      <c r="G2" s="403"/>
      <c r="H2" s="403"/>
      <c r="L2" s="269"/>
      <c r="M2" s="269"/>
      <c r="N2" s="270"/>
      <c r="O2" s="269"/>
      <c r="P2" s="270"/>
      <c r="Q2" s="403"/>
    </row>
    <row r="3" spans="1:27" ht="14.25" x14ac:dyDescent="0.25">
      <c r="A3" s="283" t="s">
        <v>0</v>
      </c>
      <c r="B3" s="272"/>
      <c r="C3" s="272"/>
      <c r="D3" s="273"/>
      <c r="E3" s="272"/>
      <c r="F3" s="273"/>
      <c r="G3" s="404"/>
      <c r="H3" s="403"/>
      <c r="L3" s="272"/>
      <c r="M3" s="272"/>
      <c r="N3" s="273"/>
      <c r="O3" s="272"/>
      <c r="P3" s="273"/>
      <c r="Q3" s="404"/>
    </row>
    <row r="4" spans="1:27" x14ac:dyDescent="0.2">
      <c r="A4" s="284"/>
      <c r="B4" s="274"/>
      <c r="C4" s="274"/>
      <c r="D4" s="275"/>
      <c r="E4" s="405"/>
      <c r="F4" s="406"/>
      <c r="G4" s="285"/>
      <c r="H4" s="285"/>
      <c r="I4" s="285"/>
      <c r="J4" s="285"/>
      <c r="K4" s="285"/>
      <c r="L4" s="274"/>
      <c r="M4" s="274"/>
      <c r="N4" s="275"/>
      <c r="O4" s="405"/>
      <c r="P4" s="406"/>
      <c r="Q4" s="285"/>
    </row>
    <row r="5" spans="1:27" ht="12.75" thickBot="1" x14ac:dyDescent="0.25">
      <c r="A5" s="328" t="s">
        <v>145</v>
      </c>
      <c r="B5" s="329"/>
      <c r="C5" s="329"/>
      <c r="D5" s="329"/>
      <c r="E5" s="329"/>
      <c r="F5" s="329"/>
      <c r="G5" s="329"/>
      <c r="I5" s="285"/>
      <c r="J5" s="285"/>
      <c r="K5" s="285"/>
      <c r="L5" s="285"/>
      <c r="M5" s="285"/>
      <c r="N5" s="285"/>
      <c r="O5" s="285"/>
      <c r="P5" s="285"/>
      <c r="Q5" s="285"/>
      <c r="R5" s="285"/>
      <c r="S5" s="285"/>
      <c r="T5" s="285"/>
      <c r="U5" s="285"/>
      <c r="V5" s="285"/>
      <c r="W5" s="285"/>
      <c r="X5" s="285"/>
      <c r="Y5" s="285"/>
      <c r="Z5" s="285"/>
      <c r="AA5" s="285"/>
    </row>
    <row r="6" spans="1:27" ht="12.75" thickBot="1" x14ac:dyDescent="0.25">
      <c r="A6" s="244" t="s">
        <v>0</v>
      </c>
      <c r="B6" s="245" t="s">
        <v>498</v>
      </c>
      <c r="C6" s="245" t="s">
        <v>499</v>
      </c>
      <c r="D6" s="246" t="s">
        <v>3</v>
      </c>
      <c r="E6" s="245" t="s">
        <v>500</v>
      </c>
      <c r="F6" s="245" t="s">
        <v>501</v>
      </c>
      <c r="G6" s="246" t="s">
        <v>3</v>
      </c>
      <c r="I6" s="285"/>
      <c r="J6" s="285"/>
      <c r="K6" s="285"/>
      <c r="L6" s="285"/>
      <c r="M6" s="285"/>
      <c r="N6" s="285"/>
      <c r="O6" s="285"/>
      <c r="P6" s="285"/>
      <c r="Q6" s="285"/>
      <c r="R6" s="285"/>
      <c r="S6" s="285"/>
      <c r="T6" s="285"/>
      <c r="U6" s="285"/>
      <c r="V6" s="285"/>
      <c r="W6" s="285"/>
      <c r="X6" s="285"/>
      <c r="Y6" s="285"/>
      <c r="Z6" s="285"/>
      <c r="AA6" s="285"/>
    </row>
    <row r="7" spans="1:27" ht="12.75" thickBot="1" x14ac:dyDescent="0.25">
      <c r="A7" s="250" t="s">
        <v>471</v>
      </c>
      <c r="B7" s="251">
        <v>12</v>
      </c>
      <c r="C7" s="251">
        <v>257</v>
      </c>
      <c r="D7" s="252">
        <v>-0.95299999999999996</v>
      </c>
      <c r="E7" s="251">
        <v>390</v>
      </c>
      <c r="F7" s="251">
        <v>9427</v>
      </c>
      <c r="G7" s="252">
        <v>-0.95899999999999996</v>
      </c>
      <c r="H7" s="392"/>
      <c r="I7" s="285"/>
      <c r="J7" s="285"/>
      <c r="K7" s="285"/>
      <c r="L7" s="285"/>
      <c r="M7" s="285"/>
      <c r="N7" s="285"/>
      <c r="O7" s="285"/>
      <c r="P7" s="285"/>
      <c r="Q7" s="285"/>
      <c r="R7" s="285"/>
      <c r="S7" s="285"/>
      <c r="T7" s="285"/>
      <c r="U7" s="285"/>
      <c r="V7" s="285"/>
      <c r="W7" s="285"/>
      <c r="X7" s="285"/>
      <c r="Y7" s="285"/>
      <c r="Z7" s="285"/>
      <c r="AA7" s="285"/>
    </row>
    <row r="8" spans="1:27" ht="12.75" thickBot="1" x14ac:dyDescent="0.25">
      <c r="A8" s="247" t="s">
        <v>472</v>
      </c>
      <c r="B8" s="248">
        <v>-33</v>
      </c>
      <c r="C8" s="248">
        <v>47</v>
      </c>
      <c r="D8" s="246" t="s">
        <v>4</v>
      </c>
      <c r="E8" s="248">
        <v>112</v>
      </c>
      <c r="F8" s="248">
        <v>7590</v>
      </c>
      <c r="G8" s="246">
        <v>-0.98499999999999999</v>
      </c>
      <c r="H8" s="392"/>
      <c r="I8" s="285"/>
      <c r="J8" s="285"/>
      <c r="K8" s="285"/>
      <c r="L8" s="285"/>
      <c r="M8" s="285"/>
      <c r="N8" s="285"/>
      <c r="O8" s="285"/>
      <c r="P8" s="285"/>
      <c r="Q8" s="285"/>
      <c r="R8" s="285"/>
      <c r="S8" s="285"/>
      <c r="T8" s="285"/>
      <c r="U8" s="285"/>
      <c r="V8" s="285"/>
      <c r="W8" s="285"/>
      <c r="X8" s="285"/>
      <c r="Y8" s="285"/>
      <c r="Z8" s="285"/>
      <c r="AA8" s="285"/>
    </row>
    <row r="9" spans="1:27" ht="12.75" thickBot="1" x14ac:dyDescent="0.25">
      <c r="A9" s="250" t="s">
        <v>473</v>
      </c>
      <c r="B9" s="251">
        <v>1983</v>
      </c>
      <c r="C9" s="251">
        <v>1419</v>
      </c>
      <c r="D9" s="252">
        <v>0.39700000000000002</v>
      </c>
      <c r="E9" s="251">
        <v>10027</v>
      </c>
      <c r="F9" s="251">
        <v>2744</v>
      </c>
      <c r="G9" s="252" t="s">
        <v>4</v>
      </c>
      <c r="H9" s="392"/>
      <c r="I9" s="285"/>
      <c r="J9" s="285"/>
      <c r="K9" s="285"/>
      <c r="L9" s="285"/>
      <c r="M9" s="285"/>
      <c r="N9" s="285"/>
      <c r="O9" s="285"/>
      <c r="P9" s="285"/>
      <c r="Q9" s="285"/>
      <c r="R9" s="285"/>
      <c r="S9" s="285"/>
      <c r="T9" s="285"/>
      <c r="U9" s="285"/>
      <c r="V9" s="285"/>
      <c r="W9" s="285"/>
      <c r="X9" s="285"/>
      <c r="Y9" s="285"/>
      <c r="Z9" s="285"/>
      <c r="AA9" s="285"/>
    </row>
    <row r="10" spans="1:27" ht="12.75" thickBot="1" x14ac:dyDescent="0.25">
      <c r="A10" s="247" t="s">
        <v>474</v>
      </c>
      <c r="B10" s="248">
        <v>-416</v>
      </c>
      <c r="C10" s="248">
        <v>-73</v>
      </c>
      <c r="D10" s="246" t="s">
        <v>4</v>
      </c>
      <c r="E10" s="248">
        <v>1146</v>
      </c>
      <c r="F10" s="248">
        <v>112</v>
      </c>
      <c r="G10" s="246" t="s">
        <v>4</v>
      </c>
      <c r="H10" s="392"/>
      <c r="I10" s="285"/>
      <c r="J10" s="285"/>
      <c r="K10" s="285"/>
      <c r="L10" s="285"/>
      <c r="M10" s="285"/>
      <c r="N10" s="285"/>
      <c r="O10" s="285"/>
      <c r="P10" s="285"/>
      <c r="Q10" s="285"/>
      <c r="R10" s="285"/>
      <c r="S10" s="285"/>
      <c r="T10" s="285"/>
      <c r="U10" s="285"/>
      <c r="V10" s="285"/>
      <c r="W10" s="285"/>
      <c r="X10" s="285"/>
      <c r="Y10" s="285"/>
      <c r="Z10" s="285"/>
      <c r="AA10" s="285"/>
    </row>
    <row r="11" spans="1:27" ht="12.75" thickBot="1" x14ac:dyDescent="0.25">
      <c r="A11" s="250" t="s">
        <v>437</v>
      </c>
      <c r="B11" s="251">
        <v>-52</v>
      </c>
      <c r="C11" s="251">
        <v>9</v>
      </c>
      <c r="D11" s="252" t="s">
        <v>4</v>
      </c>
      <c r="E11" s="251">
        <v>-12</v>
      </c>
      <c r="F11" s="251">
        <v>35</v>
      </c>
      <c r="G11" s="252" t="s">
        <v>4</v>
      </c>
      <c r="H11" s="392"/>
      <c r="I11" s="285"/>
      <c r="J11" s="285"/>
      <c r="K11" s="285"/>
      <c r="L11" s="285"/>
      <c r="M11" s="285"/>
      <c r="N11" s="285"/>
      <c r="O11" s="285"/>
      <c r="P11" s="285"/>
      <c r="Q11" s="285"/>
      <c r="R11" s="285"/>
      <c r="S11" s="285"/>
      <c r="T11" s="285"/>
      <c r="U11" s="285"/>
      <c r="V11" s="285"/>
      <c r="W11" s="285"/>
      <c r="X11" s="285"/>
      <c r="Y11" s="285"/>
      <c r="Z11" s="285"/>
      <c r="AA11" s="285"/>
    </row>
    <row r="12" spans="1:27" ht="12.75" thickBot="1" x14ac:dyDescent="0.25">
      <c r="A12" s="247" t="s">
        <v>438</v>
      </c>
      <c r="B12" s="248">
        <v>-501</v>
      </c>
      <c r="C12" s="248">
        <v>-16</v>
      </c>
      <c r="D12" s="246" t="s">
        <v>4</v>
      </c>
      <c r="E12" s="248">
        <v>1246</v>
      </c>
      <c r="F12" s="248">
        <v>7737</v>
      </c>
      <c r="G12" s="246">
        <v>-0.83899999999999997</v>
      </c>
      <c r="H12" s="392"/>
      <c r="I12" s="285"/>
      <c r="J12" s="285"/>
      <c r="K12" s="285"/>
      <c r="L12" s="285"/>
      <c r="M12" s="285"/>
      <c r="N12" s="285"/>
      <c r="O12" s="285"/>
      <c r="P12" s="285"/>
      <c r="Q12" s="285"/>
      <c r="R12" s="285"/>
      <c r="S12" s="285"/>
      <c r="T12" s="285"/>
      <c r="U12" s="285"/>
      <c r="V12" s="285"/>
      <c r="W12" s="285"/>
      <c r="X12" s="285"/>
      <c r="Y12" s="285"/>
      <c r="Z12" s="285"/>
      <c r="AA12" s="285"/>
    </row>
    <row r="13" spans="1:27" ht="12.75" thickBot="1" x14ac:dyDescent="0.25">
      <c r="A13" s="250" t="s">
        <v>439</v>
      </c>
      <c r="B13" s="251">
        <v>-21466</v>
      </c>
      <c r="C13" s="251">
        <v>4190</v>
      </c>
      <c r="D13" s="252" t="s">
        <v>4</v>
      </c>
      <c r="E13" s="251">
        <v>-79767</v>
      </c>
      <c r="F13" s="251">
        <v>14433</v>
      </c>
      <c r="G13" s="252" t="s">
        <v>4</v>
      </c>
      <c r="H13" s="392"/>
      <c r="I13" s="285"/>
      <c r="J13" s="285"/>
      <c r="K13" s="285"/>
      <c r="L13" s="285"/>
      <c r="M13" s="285"/>
      <c r="N13" s="285"/>
      <c r="O13" s="285"/>
      <c r="P13" s="285"/>
      <c r="Q13" s="285"/>
      <c r="R13" s="285"/>
      <c r="S13" s="285"/>
      <c r="T13" s="285"/>
      <c r="U13" s="285"/>
      <c r="V13" s="285"/>
      <c r="W13" s="285"/>
      <c r="X13" s="285"/>
      <c r="Y13" s="285"/>
      <c r="Z13" s="285"/>
      <c r="AA13" s="285"/>
    </row>
    <row r="14" spans="1:27" ht="12.75" thickBot="1" x14ac:dyDescent="0.25">
      <c r="A14" s="247" t="s">
        <v>17</v>
      </c>
      <c r="B14" s="248">
        <v>-1512</v>
      </c>
      <c r="C14" s="248">
        <v>-1542</v>
      </c>
      <c r="D14" s="246">
        <v>-1.9E-2</v>
      </c>
      <c r="E14" s="248">
        <v>-3694</v>
      </c>
      <c r="F14" s="248">
        <v>-4891</v>
      </c>
      <c r="G14" s="246">
        <v>-0.245</v>
      </c>
      <c r="H14" s="392"/>
      <c r="I14" s="285"/>
      <c r="J14" s="285"/>
      <c r="K14" s="285"/>
      <c r="L14" s="285"/>
      <c r="M14" s="285"/>
      <c r="N14" s="285"/>
      <c r="O14" s="285"/>
      <c r="P14" s="285"/>
      <c r="Q14" s="285"/>
      <c r="R14" s="285"/>
      <c r="S14" s="285"/>
      <c r="T14" s="285"/>
      <c r="U14" s="285"/>
      <c r="V14" s="285"/>
      <c r="W14" s="285"/>
      <c r="X14" s="285"/>
      <c r="Y14" s="285"/>
      <c r="Z14" s="285"/>
      <c r="AA14" s="285"/>
    </row>
    <row r="15" spans="1:27" ht="12.75" thickBot="1" x14ac:dyDescent="0.25">
      <c r="A15" s="247" t="s">
        <v>157</v>
      </c>
      <c r="B15" s="248">
        <v>-23479</v>
      </c>
      <c r="C15" s="248">
        <v>2632</v>
      </c>
      <c r="D15" s="246" t="s">
        <v>4</v>
      </c>
      <c r="E15" s="248">
        <v>-82215</v>
      </c>
      <c r="F15" s="248">
        <v>17279</v>
      </c>
      <c r="G15" s="246" t="s">
        <v>4</v>
      </c>
      <c r="H15" s="392"/>
      <c r="I15" s="285"/>
      <c r="J15" s="285"/>
      <c r="K15" s="285"/>
      <c r="L15" s="285"/>
      <c r="M15" s="285"/>
      <c r="N15" s="285"/>
      <c r="O15" s="285"/>
      <c r="P15" s="285"/>
      <c r="Q15" s="285"/>
      <c r="R15" s="285"/>
      <c r="S15" s="285"/>
      <c r="T15" s="285"/>
      <c r="U15" s="285"/>
      <c r="V15" s="285"/>
      <c r="W15" s="285"/>
      <c r="X15" s="285"/>
      <c r="Y15" s="285"/>
      <c r="Z15" s="285"/>
      <c r="AA15" s="285"/>
    </row>
    <row r="16" spans="1:27" ht="12.75" thickBot="1" x14ac:dyDescent="0.25">
      <c r="A16" s="250" t="s">
        <v>440</v>
      </c>
      <c r="B16" s="251">
        <v>0</v>
      </c>
      <c r="C16" s="251">
        <v>-72</v>
      </c>
      <c r="D16" s="252" t="s">
        <v>4</v>
      </c>
      <c r="E16" s="251">
        <v>-38</v>
      </c>
      <c r="F16" s="251">
        <v>-174</v>
      </c>
      <c r="G16" s="252">
        <v>-0.78200000000000003</v>
      </c>
      <c r="H16" s="392"/>
      <c r="I16" s="285"/>
      <c r="J16" s="285"/>
      <c r="K16" s="285"/>
      <c r="L16" s="285"/>
      <c r="M16" s="285"/>
      <c r="N16" s="285"/>
      <c r="O16" s="285"/>
      <c r="P16" s="285"/>
      <c r="Q16" s="285"/>
      <c r="R16" s="285"/>
      <c r="S16" s="285"/>
      <c r="T16" s="285"/>
      <c r="U16" s="285"/>
      <c r="V16" s="285"/>
      <c r="W16" s="285"/>
      <c r="X16" s="285"/>
      <c r="Y16" s="285"/>
      <c r="Z16" s="285"/>
      <c r="AA16" s="285"/>
    </row>
    <row r="17" spans="1:27" ht="12.75" thickBot="1" x14ac:dyDescent="0.25">
      <c r="A17" s="250" t="s">
        <v>94</v>
      </c>
      <c r="B17" s="251">
        <v>-94</v>
      </c>
      <c r="C17" s="251">
        <v>1851</v>
      </c>
      <c r="D17" s="252" t="s">
        <v>4</v>
      </c>
      <c r="E17" s="251">
        <v>25993</v>
      </c>
      <c r="F17" s="251">
        <v>6807</v>
      </c>
      <c r="G17" s="252" t="s">
        <v>4</v>
      </c>
      <c r="H17" s="392"/>
      <c r="I17" s="285"/>
      <c r="J17" s="285"/>
      <c r="K17" s="285"/>
      <c r="L17" s="285"/>
      <c r="M17" s="285"/>
      <c r="N17" s="285"/>
      <c r="O17" s="285"/>
      <c r="P17" s="285"/>
      <c r="Q17" s="285"/>
      <c r="R17" s="285"/>
      <c r="S17" s="285"/>
      <c r="T17" s="285"/>
      <c r="U17" s="285"/>
      <c r="V17" s="285"/>
      <c r="W17" s="285"/>
      <c r="X17" s="285"/>
      <c r="Y17" s="285"/>
      <c r="Z17" s="285"/>
      <c r="AA17" s="285"/>
    </row>
    <row r="18" spans="1:27" ht="12.75" thickBot="1" x14ac:dyDescent="0.25">
      <c r="A18" s="250" t="s">
        <v>441</v>
      </c>
      <c r="B18" s="251">
        <v>-4361</v>
      </c>
      <c r="C18" s="251">
        <v>330</v>
      </c>
      <c r="D18" s="252" t="s">
        <v>4</v>
      </c>
      <c r="E18" s="251">
        <v>-15553</v>
      </c>
      <c r="F18" s="251">
        <v>-20397</v>
      </c>
      <c r="G18" s="252">
        <v>-0.23699999999999999</v>
      </c>
      <c r="H18" s="392"/>
      <c r="I18" s="285"/>
      <c r="J18" s="285"/>
      <c r="K18" s="285"/>
      <c r="L18" s="285"/>
      <c r="M18" s="285"/>
      <c r="N18" s="285"/>
      <c r="O18" s="285"/>
      <c r="P18" s="285"/>
      <c r="Q18" s="285"/>
      <c r="R18" s="285"/>
      <c r="S18" s="285"/>
      <c r="T18" s="285"/>
      <c r="U18" s="285"/>
      <c r="V18" s="285"/>
      <c r="W18" s="285"/>
      <c r="X18" s="285"/>
      <c r="Y18" s="285"/>
      <c r="Z18" s="285"/>
      <c r="AA18" s="285"/>
    </row>
    <row r="19" spans="1:27" ht="12.75" thickBot="1" x14ac:dyDescent="0.25">
      <c r="A19" s="250" t="s">
        <v>475</v>
      </c>
      <c r="B19" s="251">
        <v>1863</v>
      </c>
      <c r="C19" s="251">
        <v>-81</v>
      </c>
      <c r="D19" s="252" t="s">
        <v>4</v>
      </c>
      <c r="E19" s="251">
        <v>0</v>
      </c>
      <c r="F19" s="251">
        <v>-135</v>
      </c>
      <c r="G19" s="252" t="s">
        <v>4</v>
      </c>
      <c r="H19" s="392"/>
      <c r="I19" s="285"/>
      <c r="J19" s="285"/>
      <c r="K19" s="285"/>
      <c r="L19" s="285"/>
      <c r="M19" s="285"/>
      <c r="N19" s="285"/>
      <c r="O19" s="285"/>
      <c r="P19" s="285"/>
      <c r="Q19" s="285"/>
      <c r="R19" s="285"/>
      <c r="S19" s="285"/>
      <c r="T19" s="285"/>
      <c r="U19" s="285"/>
      <c r="V19" s="285"/>
      <c r="W19" s="285"/>
      <c r="X19" s="285"/>
      <c r="Y19" s="285"/>
      <c r="Z19" s="285"/>
      <c r="AA19" s="285"/>
    </row>
    <row r="20" spans="1:27" ht="12.75" thickBot="1" x14ac:dyDescent="0.25">
      <c r="A20" s="247" t="s">
        <v>278</v>
      </c>
      <c r="B20" s="248">
        <v>-26071</v>
      </c>
      <c r="C20" s="248">
        <v>4660</v>
      </c>
      <c r="D20" s="246" t="s">
        <v>4</v>
      </c>
      <c r="E20" s="248">
        <v>-71813</v>
      </c>
      <c r="F20" s="248">
        <v>3380</v>
      </c>
      <c r="G20" s="246" t="s">
        <v>4</v>
      </c>
      <c r="H20" s="392"/>
      <c r="I20" s="285"/>
      <c r="J20" s="285"/>
      <c r="K20" s="285"/>
      <c r="L20" s="285"/>
      <c r="M20" s="285"/>
      <c r="N20" s="285"/>
      <c r="O20" s="285"/>
      <c r="P20" s="285"/>
      <c r="Q20" s="285"/>
      <c r="R20" s="285"/>
      <c r="S20" s="285"/>
      <c r="T20" s="285"/>
      <c r="U20" s="285"/>
      <c r="V20" s="285"/>
      <c r="W20" s="285"/>
      <c r="X20" s="285"/>
      <c r="Y20" s="285"/>
      <c r="Z20" s="285"/>
      <c r="AA20" s="285"/>
    </row>
    <row r="21" spans="1:27" ht="12.75" thickBot="1" x14ac:dyDescent="0.25">
      <c r="A21" s="247" t="s">
        <v>279</v>
      </c>
      <c r="B21" s="248">
        <v>-26071</v>
      </c>
      <c r="C21" s="248">
        <v>4660</v>
      </c>
      <c r="D21" s="246" t="s">
        <v>4</v>
      </c>
      <c r="E21" s="248">
        <v>-71813</v>
      </c>
      <c r="F21" s="248">
        <v>3380</v>
      </c>
      <c r="G21" s="246" t="s">
        <v>4</v>
      </c>
      <c r="H21" s="392"/>
      <c r="I21" s="285"/>
      <c r="J21" s="285"/>
      <c r="K21" s="285"/>
      <c r="L21" s="285"/>
      <c r="M21" s="285"/>
      <c r="N21" s="285"/>
      <c r="O21" s="285"/>
      <c r="P21" s="285"/>
      <c r="Q21" s="285"/>
      <c r="R21" s="285"/>
      <c r="S21" s="285"/>
      <c r="T21" s="285"/>
      <c r="U21" s="285"/>
      <c r="V21" s="285"/>
      <c r="W21" s="285"/>
      <c r="X21" s="285"/>
      <c r="Y21" s="285"/>
      <c r="Z21" s="285"/>
      <c r="AA21" s="285"/>
    </row>
    <row r="22" spans="1:27" x14ac:dyDescent="0.2">
      <c r="I22" s="285"/>
      <c r="J22" s="285"/>
      <c r="K22" s="285"/>
      <c r="L22" s="285"/>
      <c r="M22" s="285"/>
      <c r="N22" s="285"/>
      <c r="O22" s="285"/>
      <c r="P22" s="285"/>
      <c r="Q22" s="285"/>
      <c r="R22" s="285"/>
      <c r="S22" s="285"/>
      <c r="T22" s="285"/>
      <c r="U22" s="285"/>
      <c r="V22" s="285"/>
    </row>
    <row r="23" spans="1:27" x14ac:dyDescent="0.2">
      <c r="I23" s="285"/>
      <c r="J23" s="285"/>
      <c r="K23" s="285"/>
      <c r="L23" s="285"/>
      <c r="M23" s="285"/>
      <c r="N23" s="285"/>
      <c r="O23" s="285"/>
      <c r="P23" s="285"/>
      <c r="Q23" s="285"/>
      <c r="R23" s="285"/>
      <c r="S23" s="285"/>
      <c r="T23" s="285"/>
      <c r="U23" s="285"/>
      <c r="V23" s="285"/>
    </row>
    <row r="24" spans="1:27" ht="12.75" thickBot="1" x14ac:dyDescent="0.25">
      <c r="A24" s="328" t="s">
        <v>174</v>
      </c>
      <c r="B24" s="329"/>
      <c r="C24" s="329"/>
      <c r="D24" s="329"/>
      <c r="E24" s="329"/>
      <c r="F24" s="329"/>
      <c r="G24" s="329"/>
      <c r="I24" s="285"/>
      <c r="J24" s="285"/>
      <c r="K24" s="285"/>
    </row>
    <row r="25" spans="1:27" ht="12.75" thickBot="1" x14ac:dyDescent="0.25">
      <c r="A25" s="244" t="s">
        <v>0</v>
      </c>
      <c r="B25" s="245" t="s">
        <v>498</v>
      </c>
      <c r="C25" s="245" t="s">
        <v>499</v>
      </c>
      <c r="D25" s="246" t="s">
        <v>3</v>
      </c>
      <c r="E25" s="245" t="s">
        <v>500</v>
      </c>
      <c r="F25" s="245" t="s">
        <v>501</v>
      </c>
      <c r="G25" s="246" t="s">
        <v>3</v>
      </c>
      <c r="H25" s="234"/>
      <c r="I25" s="285"/>
      <c r="J25" s="285"/>
      <c r="K25" s="285"/>
    </row>
    <row r="26" spans="1:27" ht="12.75" thickBot="1" x14ac:dyDescent="0.25">
      <c r="A26" s="250" t="s">
        <v>477</v>
      </c>
      <c r="B26" s="251">
        <v>0</v>
      </c>
      <c r="C26" s="251">
        <v>375</v>
      </c>
      <c r="D26" s="252" t="s">
        <v>4</v>
      </c>
      <c r="E26" s="251">
        <v>-234</v>
      </c>
      <c r="F26" s="251">
        <v>9929</v>
      </c>
      <c r="G26" s="252" t="s">
        <v>4</v>
      </c>
      <c r="H26" s="409"/>
      <c r="I26" s="410"/>
      <c r="J26" s="285"/>
      <c r="K26" s="285"/>
    </row>
    <row r="27" spans="1:27" ht="12.75" thickBot="1" x14ac:dyDescent="0.25">
      <c r="A27" s="250" t="s">
        <v>478</v>
      </c>
      <c r="B27" s="251">
        <v>705</v>
      </c>
      <c r="C27" s="251">
        <v>828</v>
      </c>
      <c r="D27" s="252">
        <v>-0.14899999999999999</v>
      </c>
      <c r="E27" s="251">
        <v>3050</v>
      </c>
      <c r="F27" s="251">
        <v>1036</v>
      </c>
      <c r="G27" s="252" t="s">
        <v>4</v>
      </c>
      <c r="H27" s="409"/>
      <c r="I27" s="410"/>
      <c r="J27" s="285"/>
      <c r="K27" s="285"/>
    </row>
    <row r="28" spans="1:27" ht="12.75" thickBot="1" x14ac:dyDescent="0.25">
      <c r="A28" s="250" t="s">
        <v>479</v>
      </c>
      <c r="B28" s="251">
        <v>-448</v>
      </c>
      <c r="C28" s="251">
        <v>-1249</v>
      </c>
      <c r="D28" s="252">
        <v>-0.64100000000000001</v>
      </c>
      <c r="E28" s="251">
        <v>-1702</v>
      </c>
      <c r="F28" s="251">
        <v>-3919</v>
      </c>
      <c r="G28" s="252">
        <v>-0.56599999999999995</v>
      </c>
      <c r="H28" s="409"/>
      <c r="I28" s="410"/>
      <c r="J28" s="285"/>
      <c r="K28" s="285"/>
    </row>
    <row r="29" spans="1:27" ht="12.75" thickBot="1" x14ac:dyDescent="0.25">
      <c r="A29" s="250" t="s">
        <v>239</v>
      </c>
      <c r="B29" s="251">
        <v>-734</v>
      </c>
      <c r="C29" s="251">
        <v>-3</v>
      </c>
      <c r="D29" s="252" t="s">
        <v>4</v>
      </c>
      <c r="E29" s="251">
        <v>-3372</v>
      </c>
      <c r="F29" s="251">
        <v>-4926</v>
      </c>
      <c r="G29" s="252">
        <v>-0.315</v>
      </c>
      <c r="H29" s="409"/>
      <c r="I29" s="410"/>
      <c r="J29" s="285"/>
      <c r="K29" s="285"/>
    </row>
    <row r="30" spans="1:27" ht="12.75" thickBot="1" x14ac:dyDescent="0.25">
      <c r="A30" s="247" t="s">
        <v>185</v>
      </c>
      <c r="B30" s="248">
        <v>-477</v>
      </c>
      <c r="C30" s="248">
        <v>-49</v>
      </c>
      <c r="D30" s="246" t="s">
        <v>4</v>
      </c>
      <c r="E30" s="248">
        <v>-2258</v>
      </c>
      <c r="F30" s="248">
        <v>2120</v>
      </c>
      <c r="G30" s="246" t="s">
        <v>4</v>
      </c>
      <c r="H30" s="409"/>
      <c r="I30" s="410"/>
      <c r="J30" s="285"/>
      <c r="K30" s="285"/>
    </row>
    <row r="31" spans="1:27" ht="12.75" thickBot="1" x14ac:dyDescent="0.25">
      <c r="A31" s="250" t="s">
        <v>480</v>
      </c>
      <c r="B31" s="251">
        <v>3488</v>
      </c>
      <c r="C31" s="251">
        <v>22659</v>
      </c>
      <c r="D31" s="252">
        <v>-0.84599999999999997</v>
      </c>
      <c r="E31" s="251">
        <v>7772</v>
      </c>
      <c r="F31" s="251">
        <v>142632</v>
      </c>
      <c r="G31" s="252">
        <v>-0.94599999999999995</v>
      </c>
      <c r="H31" s="409"/>
      <c r="I31" s="410"/>
      <c r="J31" s="285"/>
      <c r="K31" s="285"/>
    </row>
    <row r="32" spans="1:27" ht="12.75" thickBot="1" x14ac:dyDescent="0.25">
      <c r="A32" s="250" t="s">
        <v>481</v>
      </c>
      <c r="B32" s="251">
        <v>-616</v>
      </c>
      <c r="C32" s="251">
        <v>-1421</v>
      </c>
      <c r="D32" s="252">
        <v>-0.56699999999999995</v>
      </c>
      <c r="E32" s="251">
        <v>-2076</v>
      </c>
      <c r="F32" s="251">
        <v>-3274</v>
      </c>
      <c r="G32" s="252">
        <v>-0.36599999999999999</v>
      </c>
      <c r="H32" s="409"/>
      <c r="I32" s="410"/>
      <c r="J32" s="285"/>
      <c r="K32" s="285"/>
    </row>
    <row r="33" spans="1:11" ht="12.75" thickBot="1" x14ac:dyDescent="0.25">
      <c r="A33" s="250" t="s">
        <v>450</v>
      </c>
      <c r="B33" s="251">
        <v>0</v>
      </c>
      <c r="C33" s="251">
        <v>5</v>
      </c>
      <c r="D33" s="252" t="s">
        <v>4</v>
      </c>
      <c r="E33" s="251">
        <v>0</v>
      </c>
      <c r="F33" s="251">
        <v>991</v>
      </c>
      <c r="G33" s="252" t="s">
        <v>4</v>
      </c>
      <c r="H33" s="409"/>
      <c r="I33" s="410"/>
      <c r="J33" s="285"/>
      <c r="K33" s="285"/>
    </row>
    <row r="34" spans="1:11" ht="12.75" thickBot="1" x14ac:dyDescent="0.25">
      <c r="A34" s="250" t="s">
        <v>238</v>
      </c>
      <c r="B34" s="251">
        <v>4</v>
      </c>
      <c r="C34" s="251">
        <v>1944</v>
      </c>
      <c r="D34" s="252">
        <v>-0.998</v>
      </c>
      <c r="E34" s="251">
        <v>345</v>
      </c>
      <c r="F34" s="251">
        <v>1944</v>
      </c>
      <c r="G34" s="252">
        <v>-0.82299999999999995</v>
      </c>
      <c r="H34" s="409"/>
      <c r="I34" s="410"/>
      <c r="J34" s="285"/>
      <c r="K34" s="285"/>
    </row>
    <row r="35" spans="1:11" ht="12.75" thickBot="1" x14ac:dyDescent="0.25">
      <c r="A35" s="250" t="s">
        <v>482</v>
      </c>
      <c r="B35" s="251">
        <v>0</v>
      </c>
      <c r="C35" s="251">
        <v>46575</v>
      </c>
      <c r="D35" s="252" t="s">
        <v>4</v>
      </c>
      <c r="E35" s="251">
        <v>0</v>
      </c>
      <c r="F35" s="251">
        <v>0</v>
      </c>
      <c r="G35" s="252" t="s">
        <v>4</v>
      </c>
      <c r="H35" s="409"/>
      <c r="I35" s="410"/>
      <c r="J35" s="285"/>
      <c r="K35" s="285"/>
    </row>
    <row r="36" spans="1:11" ht="12.75" thickBot="1" x14ac:dyDescent="0.25">
      <c r="A36" s="247" t="s">
        <v>284</v>
      </c>
      <c r="B36" s="248">
        <v>2876</v>
      </c>
      <c r="C36" s="248">
        <v>69762</v>
      </c>
      <c r="D36" s="246">
        <v>-0.95899999999999996</v>
      </c>
      <c r="E36" s="248">
        <v>6041</v>
      </c>
      <c r="F36" s="248">
        <v>142293</v>
      </c>
      <c r="G36" s="246">
        <v>-0.95799999999999996</v>
      </c>
      <c r="H36" s="409"/>
      <c r="I36" s="410"/>
      <c r="J36" s="285"/>
      <c r="K36" s="285"/>
    </row>
    <row r="37" spans="1:11" ht="12.75" thickBot="1" x14ac:dyDescent="0.25">
      <c r="A37" s="250" t="s">
        <v>549</v>
      </c>
      <c r="B37" s="251">
        <v>43180</v>
      </c>
      <c r="C37" s="251">
        <v>0</v>
      </c>
      <c r="D37" s="252" t="s">
        <v>4</v>
      </c>
      <c r="E37" s="251">
        <v>43180</v>
      </c>
      <c r="F37" s="251">
        <v>0</v>
      </c>
      <c r="G37" s="252" t="s">
        <v>4</v>
      </c>
      <c r="H37" s="409"/>
      <c r="I37" s="410"/>
      <c r="J37" s="285"/>
      <c r="K37" s="285"/>
    </row>
    <row r="38" spans="1:11" ht="12.75" thickBot="1" x14ac:dyDescent="0.25">
      <c r="A38" s="250" t="s">
        <v>550</v>
      </c>
      <c r="B38" s="251">
        <v>-43182</v>
      </c>
      <c r="C38" s="251">
        <v>-92883</v>
      </c>
      <c r="D38" s="252">
        <v>-0.53500000000000003</v>
      </c>
      <c r="E38" s="251">
        <v>-43182</v>
      </c>
      <c r="F38" s="251">
        <v>-92883</v>
      </c>
      <c r="G38" s="252">
        <v>-0.53500000000000003</v>
      </c>
      <c r="H38" s="409"/>
      <c r="I38" s="410"/>
      <c r="J38" s="285"/>
      <c r="K38" s="285"/>
    </row>
    <row r="39" spans="1:11" ht="12.75" thickBot="1" x14ac:dyDescent="0.25">
      <c r="A39" s="250" t="s">
        <v>335</v>
      </c>
      <c r="B39" s="251">
        <v>-568</v>
      </c>
      <c r="C39" s="251">
        <v>-2691</v>
      </c>
      <c r="D39" s="252">
        <v>-0.78900000000000003</v>
      </c>
      <c r="E39" s="251">
        <v>-5309</v>
      </c>
      <c r="F39" s="251">
        <v>-2728</v>
      </c>
      <c r="G39" s="252">
        <v>0.94599999999999995</v>
      </c>
      <c r="H39" s="409"/>
      <c r="I39" s="410"/>
      <c r="J39" s="285"/>
      <c r="K39" s="285"/>
    </row>
    <row r="40" spans="1:11" ht="12.75" thickBot="1" x14ac:dyDescent="0.25">
      <c r="A40" s="250" t="s">
        <v>483</v>
      </c>
      <c r="B40" s="251">
        <v>2324</v>
      </c>
      <c r="C40" s="251">
        <v>-9232</v>
      </c>
      <c r="D40" s="252" t="s">
        <v>4</v>
      </c>
      <c r="E40" s="251">
        <v>1645</v>
      </c>
      <c r="F40" s="251">
        <v>-7239</v>
      </c>
      <c r="G40" s="252" t="s">
        <v>4</v>
      </c>
      <c r="H40" s="409"/>
      <c r="I40" s="410"/>
      <c r="J40" s="285"/>
      <c r="K40" s="285"/>
    </row>
    <row r="41" spans="1:11" ht="12.75" thickBot="1" x14ac:dyDescent="0.25">
      <c r="A41" s="250" t="s">
        <v>248</v>
      </c>
      <c r="B41" s="251">
        <v>-3061</v>
      </c>
      <c r="C41" s="251">
        <v>-9458</v>
      </c>
      <c r="D41" s="252">
        <v>-0.67600000000000005</v>
      </c>
      <c r="E41" s="251">
        <v>-9961</v>
      </c>
      <c r="F41" s="251">
        <v>-23630</v>
      </c>
      <c r="G41" s="252">
        <v>-0.57799999999999996</v>
      </c>
      <c r="H41" s="409"/>
      <c r="I41" s="410"/>
      <c r="J41" s="285"/>
      <c r="K41" s="285"/>
    </row>
    <row r="42" spans="1:11" ht="12.75" thickBot="1" x14ac:dyDescent="0.25">
      <c r="A42" s="250" t="s">
        <v>286</v>
      </c>
      <c r="B42" s="251">
        <v>0</v>
      </c>
      <c r="C42" s="251">
        <v>-26</v>
      </c>
      <c r="D42" s="252" t="s">
        <v>4</v>
      </c>
      <c r="E42" s="251">
        <v>-4</v>
      </c>
      <c r="F42" s="251">
        <v>-69</v>
      </c>
      <c r="G42" s="252">
        <v>-0.94199999999999995</v>
      </c>
      <c r="H42" s="409"/>
      <c r="I42" s="410"/>
      <c r="J42" s="285"/>
      <c r="K42" s="285"/>
    </row>
    <row r="43" spans="1:11" ht="12.75" thickBot="1" x14ac:dyDescent="0.25">
      <c r="A43" s="250" t="s">
        <v>455</v>
      </c>
      <c r="B43" s="251">
        <v>1626</v>
      </c>
      <c r="C43" s="251">
        <v>-1728</v>
      </c>
      <c r="D43" s="252" t="s">
        <v>4</v>
      </c>
      <c r="E43" s="251">
        <v>915</v>
      </c>
      <c r="F43" s="251">
        <v>-2063</v>
      </c>
      <c r="G43" s="252" t="s">
        <v>4</v>
      </c>
      <c r="H43" s="409"/>
      <c r="I43" s="410"/>
      <c r="J43" s="285"/>
      <c r="K43" s="285"/>
    </row>
    <row r="44" spans="1:11" ht="12.75" thickBot="1" x14ac:dyDescent="0.25">
      <c r="A44" s="247" t="s">
        <v>199</v>
      </c>
      <c r="B44" s="248">
        <v>319</v>
      </c>
      <c r="C44" s="248">
        <v>-116018</v>
      </c>
      <c r="D44" s="246" t="s">
        <v>4</v>
      </c>
      <c r="E44" s="248">
        <v>-12716</v>
      </c>
      <c r="F44" s="248">
        <v>-128612</v>
      </c>
      <c r="G44" s="246">
        <v>-0.90100000000000002</v>
      </c>
      <c r="H44" s="409"/>
      <c r="I44" s="410"/>
      <c r="J44" s="285"/>
      <c r="K44" s="285"/>
    </row>
    <row r="45" spans="1:11" ht="12.75" thickBot="1" x14ac:dyDescent="0.25">
      <c r="A45" s="250" t="s">
        <v>306</v>
      </c>
      <c r="B45" s="251">
        <v>-263</v>
      </c>
      <c r="C45" s="251">
        <v>-663</v>
      </c>
      <c r="D45" s="252">
        <v>-0.60299999999999998</v>
      </c>
      <c r="E45" s="251">
        <v>-1485</v>
      </c>
      <c r="F45" s="251">
        <v>-969</v>
      </c>
      <c r="G45" s="252">
        <v>0.53300000000000003</v>
      </c>
      <c r="H45" s="409"/>
      <c r="I45" s="410"/>
      <c r="J45" s="285"/>
      <c r="K45" s="285"/>
    </row>
    <row r="46" spans="1:11" ht="12.75" thickBot="1" x14ac:dyDescent="0.25">
      <c r="A46" s="247" t="s">
        <v>253</v>
      </c>
      <c r="B46" s="248">
        <v>2455</v>
      </c>
      <c r="C46" s="248">
        <v>-46968</v>
      </c>
      <c r="D46" s="246" t="s">
        <v>4</v>
      </c>
      <c r="E46" s="248">
        <v>-10418</v>
      </c>
      <c r="F46" s="248">
        <v>14832</v>
      </c>
      <c r="G46" s="246" t="s">
        <v>4</v>
      </c>
      <c r="H46" s="409"/>
      <c r="I46" s="410"/>
      <c r="J46" s="285"/>
      <c r="K46" s="285"/>
    </row>
    <row r="47" spans="1:11" ht="12.75" thickBot="1" x14ac:dyDescent="0.25">
      <c r="A47" s="247" t="s">
        <v>254</v>
      </c>
      <c r="B47" s="248">
        <v>7485</v>
      </c>
      <c r="C47" s="248">
        <v>67326</v>
      </c>
      <c r="D47" s="246">
        <v>-0.88900000000000001</v>
      </c>
      <c r="E47" s="248">
        <v>20358</v>
      </c>
      <c r="F47" s="248">
        <v>5526</v>
      </c>
      <c r="G47" s="246" t="s">
        <v>4</v>
      </c>
      <c r="H47" s="409"/>
      <c r="I47" s="410"/>
      <c r="J47" s="285"/>
      <c r="K47" s="285"/>
    </row>
    <row r="48" spans="1:11" ht="12.75" thickBot="1" x14ac:dyDescent="0.25">
      <c r="A48" s="247" t="s">
        <v>255</v>
      </c>
      <c r="B48" s="248">
        <v>9940</v>
      </c>
      <c r="C48" s="248">
        <v>20358</v>
      </c>
      <c r="D48" s="246">
        <v>-0.51200000000000001</v>
      </c>
      <c r="E48" s="248">
        <v>9940</v>
      </c>
      <c r="F48" s="248">
        <v>20358</v>
      </c>
      <c r="G48" s="246">
        <v>-0.51200000000000001</v>
      </c>
      <c r="H48" s="409"/>
      <c r="I48" s="410"/>
      <c r="J48" s="285"/>
      <c r="K48" s="285"/>
    </row>
    <row r="49" spans="1:13" x14ac:dyDescent="0.2">
      <c r="B49" s="279"/>
      <c r="C49" s="279"/>
      <c r="J49" s="285"/>
      <c r="K49" s="285"/>
    </row>
    <row r="50" spans="1:13" x14ac:dyDescent="0.2">
      <c r="B50" s="279"/>
      <c r="C50" s="279"/>
    </row>
    <row r="51" spans="1:13" ht="12.75" thickBot="1" x14ac:dyDescent="0.25">
      <c r="A51" s="328" t="s">
        <v>205</v>
      </c>
      <c r="B51" s="329"/>
      <c r="C51" s="329"/>
      <c r="D51" s="329"/>
      <c r="E51" s="329"/>
      <c r="F51" s="329"/>
      <c r="K51" s="285"/>
    </row>
    <row r="52" spans="1:13" ht="12.75" thickBot="1" x14ac:dyDescent="0.25">
      <c r="A52" s="244" t="s">
        <v>0</v>
      </c>
      <c r="B52" s="348" t="s">
        <v>497</v>
      </c>
      <c r="C52" s="348" t="s">
        <v>138</v>
      </c>
      <c r="D52" s="267" t="s">
        <v>3</v>
      </c>
      <c r="E52" s="348" t="s">
        <v>98</v>
      </c>
      <c r="F52" s="267" t="s">
        <v>3</v>
      </c>
      <c r="K52" s="285"/>
    </row>
    <row r="53" spans="1:13" ht="12.75" thickBot="1" x14ac:dyDescent="0.25">
      <c r="A53" s="250" t="s">
        <v>289</v>
      </c>
      <c r="B53" s="251">
        <v>9940</v>
      </c>
      <c r="C53" s="251">
        <v>7485</v>
      </c>
      <c r="D53" s="252">
        <v>0.32800000000000001</v>
      </c>
      <c r="E53" s="251">
        <v>20358</v>
      </c>
      <c r="F53" s="252">
        <v>-0.51200000000000001</v>
      </c>
      <c r="G53" s="270"/>
      <c r="H53" s="269"/>
      <c r="I53" s="269"/>
      <c r="J53" s="269"/>
      <c r="K53" s="285"/>
    </row>
    <row r="54" spans="1:13" ht="12.75" thickBot="1" x14ac:dyDescent="0.25">
      <c r="A54" s="250" t="s">
        <v>390</v>
      </c>
      <c r="B54" s="251">
        <v>0</v>
      </c>
      <c r="C54" s="251">
        <v>115</v>
      </c>
      <c r="D54" s="252" t="s">
        <v>4</v>
      </c>
      <c r="E54" s="251">
        <v>115</v>
      </c>
      <c r="F54" s="252" t="s">
        <v>4</v>
      </c>
      <c r="G54" s="270"/>
      <c r="H54" s="269"/>
      <c r="I54" s="269"/>
      <c r="J54" s="269"/>
      <c r="K54" s="285"/>
    </row>
    <row r="55" spans="1:13" ht="12.75" thickBot="1" x14ac:dyDescent="0.25">
      <c r="A55" s="250" t="s">
        <v>484</v>
      </c>
      <c r="B55" s="251">
        <v>2262</v>
      </c>
      <c r="C55" s="251">
        <v>2768</v>
      </c>
      <c r="D55" s="252">
        <v>-0.183</v>
      </c>
      <c r="E55" s="251">
        <v>3568</v>
      </c>
      <c r="F55" s="252">
        <v>-0.36599999999999999</v>
      </c>
      <c r="G55" s="270"/>
      <c r="H55" s="269"/>
      <c r="I55" s="269"/>
      <c r="J55" s="269"/>
      <c r="K55" s="285"/>
    </row>
    <row r="56" spans="1:13" ht="12.75" thickBot="1" x14ac:dyDescent="0.25">
      <c r="A56" s="250" t="s">
        <v>485</v>
      </c>
      <c r="B56" s="251">
        <v>156269</v>
      </c>
      <c r="C56" s="251">
        <v>181169</v>
      </c>
      <c r="D56" s="252">
        <v>-0.13700000000000001</v>
      </c>
      <c r="E56" s="251">
        <v>239693</v>
      </c>
      <c r="F56" s="252">
        <v>-0.34799999999999998</v>
      </c>
      <c r="G56" s="270"/>
      <c r="H56" s="269"/>
      <c r="I56" s="269"/>
      <c r="J56" s="269"/>
      <c r="K56" s="285"/>
    </row>
    <row r="57" spans="1:13" ht="12.75" thickBot="1" x14ac:dyDescent="0.25">
      <c r="A57" s="411" t="s">
        <v>486</v>
      </c>
      <c r="B57" s="256">
        <v>32977</v>
      </c>
      <c r="C57" s="256">
        <v>41413</v>
      </c>
      <c r="D57" s="252">
        <v>-0.20399999999999999</v>
      </c>
      <c r="E57" s="256">
        <v>51349</v>
      </c>
      <c r="F57" s="252">
        <v>-0.35799999999999998</v>
      </c>
      <c r="G57" s="270"/>
      <c r="H57" s="269"/>
      <c r="I57" s="269"/>
      <c r="J57" s="269"/>
      <c r="K57" s="269"/>
    </row>
    <row r="58" spans="1:13" ht="12.75" thickBot="1" x14ac:dyDescent="0.25">
      <c r="A58" s="411" t="s">
        <v>487</v>
      </c>
      <c r="B58" s="256">
        <v>123292</v>
      </c>
      <c r="C58" s="256">
        <v>139756</v>
      </c>
      <c r="D58" s="252">
        <v>-0.11799999999999999</v>
      </c>
      <c r="E58" s="256">
        <v>188344</v>
      </c>
      <c r="F58" s="252">
        <v>-0.34499999999999997</v>
      </c>
      <c r="G58" s="270"/>
      <c r="H58" s="269"/>
      <c r="I58" s="269"/>
      <c r="J58" s="269"/>
      <c r="K58" s="269"/>
    </row>
    <row r="59" spans="1:13" ht="12.75" thickBot="1" x14ac:dyDescent="0.25">
      <c r="A59" s="250" t="s">
        <v>488</v>
      </c>
      <c r="B59" s="251">
        <v>253</v>
      </c>
      <c r="C59" s="251">
        <v>223</v>
      </c>
      <c r="D59" s="252">
        <v>0.13500000000000001</v>
      </c>
      <c r="E59" s="251">
        <v>2782</v>
      </c>
      <c r="F59" s="252">
        <v>-0.90900000000000003</v>
      </c>
      <c r="G59" s="270"/>
      <c r="H59" s="269"/>
      <c r="I59" s="269"/>
      <c r="J59" s="269"/>
      <c r="K59" s="269"/>
      <c r="L59" s="279"/>
      <c r="M59" s="279"/>
    </row>
    <row r="60" spans="1:13" ht="12.75" thickBot="1" x14ac:dyDescent="0.25">
      <c r="A60" s="250" t="s">
        <v>396</v>
      </c>
      <c r="B60" s="251">
        <v>3713</v>
      </c>
      <c r="C60" s="251">
        <v>3576</v>
      </c>
      <c r="D60" s="252">
        <v>3.7999999999999999E-2</v>
      </c>
      <c r="E60" s="251">
        <v>11434</v>
      </c>
      <c r="F60" s="252">
        <v>-0.67500000000000004</v>
      </c>
      <c r="G60" s="270"/>
      <c r="H60" s="269"/>
      <c r="I60" s="269"/>
      <c r="J60" s="269"/>
      <c r="K60" s="269"/>
      <c r="L60" s="279"/>
      <c r="M60" s="279"/>
    </row>
    <row r="61" spans="1:13" ht="12.75" thickBot="1" x14ac:dyDescent="0.25">
      <c r="A61" s="247" t="s">
        <v>260</v>
      </c>
      <c r="B61" s="248">
        <v>172437</v>
      </c>
      <c r="C61" s="248">
        <v>195336</v>
      </c>
      <c r="D61" s="246">
        <v>-0.11700000000000001</v>
      </c>
      <c r="E61" s="248">
        <v>277948</v>
      </c>
      <c r="F61" s="246">
        <v>-0.38</v>
      </c>
      <c r="G61" s="270"/>
      <c r="H61" s="269"/>
      <c r="I61" s="269"/>
      <c r="J61" s="269"/>
      <c r="K61" s="269"/>
      <c r="L61" s="279"/>
      <c r="M61" s="279"/>
    </row>
    <row r="62" spans="1:13" ht="12.75" thickBot="1" x14ac:dyDescent="0.25">
      <c r="A62" s="250" t="s">
        <v>299</v>
      </c>
      <c r="B62" s="251">
        <v>73995</v>
      </c>
      <c r="C62" s="251">
        <v>70067</v>
      </c>
      <c r="D62" s="252">
        <v>5.6000000000000001E-2</v>
      </c>
      <c r="E62" s="251">
        <v>179803</v>
      </c>
      <c r="F62" s="252">
        <v>-0.58799999999999997</v>
      </c>
      <c r="G62" s="270"/>
      <c r="H62" s="269"/>
      <c r="I62" s="269"/>
      <c r="J62" s="269"/>
      <c r="K62" s="269"/>
      <c r="L62" s="279"/>
      <c r="M62" s="279"/>
    </row>
    <row r="63" spans="1:13" ht="12.75" thickBot="1" x14ac:dyDescent="0.25">
      <c r="A63" s="250" t="s">
        <v>489</v>
      </c>
      <c r="B63" s="251">
        <v>42075</v>
      </c>
      <c r="C63" s="251">
        <v>45233</v>
      </c>
      <c r="D63" s="252">
        <v>-7.0000000000000007E-2</v>
      </c>
      <c r="E63" s="251">
        <v>48396</v>
      </c>
      <c r="F63" s="252">
        <v>-0.13100000000000001</v>
      </c>
      <c r="G63" s="270"/>
      <c r="H63" s="269"/>
      <c r="I63" s="269"/>
      <c r="J63" s="269"/>
      <c r="K63" s="269"/>
      <c r="L63" s="279"/>
      <c r="M63" s="279"/>
    </row>
    <row r="64" spans="1:13" ht="12.75" thickBot="1" x14ac:dyDescent="0.25">
      <c r="A64" s="250" t="s">
        <v>490</v>
      </c>
      <c r="B64" s="251">
        <v>7354</v>
      </c>
      <c r="C64" s="251">
        <v>6238</v>
      </c>
      <c r="D64" s="252">
        <v>0.17899999999999999</v>
      </c>
      <c r="E64" s="251">
        <v>16693</v>
      </c>
      <c r="F64" s="252">
        <v>-0.55900000000000005</v>
      </c>
      <c r="G64" s="270"/>
      <c r="H64" s="269"/>
      <c r="I64" s="269"/>
      <c r="J64" s="269"/>
      <c r="K64" s="269"/>
      <c r="L64" s="279"/>
      <c r="M64" s="279"/>
    </row>
    <row r="65" spans="1:13" ht="12.75" thickBot="1" x14ac:dyDescent="0.25">
      <c r="A65" s="247" t="s">
        <v>265</v>
      </c>
      <c r="B65" s="248">
        <v>123424</v>
      </c>
      <c r="C65" s="248">
        <v>121538</v>
      </c>
      <c r="D65" s="246">
        <v>1.6E-2</v>
      </c>
      <c r="E65" s="248">
        <v>244892</v>
      </c>
      <c r="F65" s="246">
        <v>-0.496</v>
      </c>
      <c r="G65" s="270"/>
      <c r="H65" s="269"/>
      <c r="I65" s="269"/>
      <c r="J65" s="269"/>
      <c r="K65" s="269"/>
      <c r="L65" s="279"/>
      <c r="M65" s="279"/>
    </row>
    <row r="66" spans="1:13" ht="12.75" thickBot="1" x14ac:dyDescent="0.25">
      <c r="A66" s="247" t="s">
        <v>268</v>
      </c>
      <c r="B66" s="248">
        <v>49013</v>
      </c>
      <c r="C66" s="248">
        <v>73798</v>
      </c>
      <c r="D66" s="246">
        <v>-0.33600000000000002</v>
      </c>
      <c r="E66" s="248">
        <v>33057</v>
      </c>
      <c r="F66" s="246">
        <v>0.48299999999999998</v>
      </c>
      <c r="G66" s="270"/>
      <c r="H66" s="269"/>
      <c r="I66" s="269"/>
      <c r="J66" s="269"/>
      <c r="K66" s="269"/>
      <c r="L66" s="279"/>
      <c r="M66" s="279"/>
    </row>
    <row r="67" spans="1:13" ht="12.75" thickBot="1" x14ac:dyDescent="0.25">
      <c r="A67" s="247" t="s">
        <v>269</v>
      </c>
      <c r="B67" s="248">
        <v>172437</v>
      </c>
      <c r="C67" s="248">
        <v>195336</v>
      </c>
      <c r="D67" s="246">
        <v>-0.11700000000000001</v>
      </c>
      <c r="E67" s="248">
        <v>277948</v>
      </c>
      <c r="F67" s="246">
        <v>-0.38</v>
      </c>
      <c r="G67" s="270"/>
      <c r="H67" s="269"/>
      <c r="I67" s="269"/>
      <c r="J67" s="269"/>
      <c r="K67" s="269"/>
      <c r="L67" s="279"/>
      <c r="M67" s="279"/>
    </row>
    <row r="68" spans="1:13" x14ac:dyDescent="0.2">
      <c r="B68" s="279"/>
      <c r="C68" s="279"/>
      <c r="L68" s="279"/>
      <c r="M68" s="279"/>
    </row>
    <row r="69" spans="1:13" x14ac:dyDescent="0.2">
      <c r="B69" s="27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A2564-239B-45B9-BE6B-05AFB2B02287}">
  <sheetPr>
    <tabColor rgb="FF113A3F"/>
  </sheetPr>
  <dimension ref="A1:U53"/>
  <sheetViews>
    <sheetView showGridLines="0" zoomScale="80" zoomScaleNormal="80" workbookViewId="0">
      <pane ySplit="3" topLeftCell="A15" activePane="bottomLeft" state="frozen"/>
      <selection activeCell="A45" sqref="A45"/>
      <selection pane="bottomLeft" activeCell="G48" sqref="G48"/>
    </sheetView>
  </sheetViews>
  <sheetFormatPr defaultColWidth="8.85546875" defaultRowHeight="14.25" x14ac:dyDescent="0.25"/>
  <cols>
    <col min="1" max="1" width="51.7109375" style="3" bestFit="1" customWidth="1"/>
    <col min="2" max="2" width="11.7109375" style="3" bestFit="1" customWidth="1"/>
    <col min="3" max="3" width="17.7109375" style="3" bestFit="1" customWidth="1"/>
    <col min="4" max="4" width="15.85546875" style="3" bestFit="1" customWidth="1"/>
    <col min="5" max="5" width="11.42578125" style="3" bestFit="1" customWidth="1"/>
    <col min="6" max="6" width="12.7109375" style="3" bestFit="1" customWidth="1"/>
    <col min="7" max="7" width="21.5703125" style="3" bestFit="1" customWidth="1"/>
    <col min="8" max="8" width="21.7109375" style="3" bestFit="1" customWidth="1"/>
    <col min="9" max="9" width="12" style="3" bestFit="1" customWidth="1"/>
    <col min="10" max="10" width="10.7109375" style="26" bestFit="1" customWidth="1"/>
    <col min="11" max="16384" width="8.85546875" style="3"/>
  </cols>
  <sheetData>
    <row r="1" spans="1:21" x14ac:dyDescent="0.25">
      <c r="A1" s="1" t="s">
        <v>2</v>
      </c>
    </row>
    <row r="2" spans="1:21" x14ac:dyDescent="0.25">
      <c r="A2" s="1" t="s">
        <v>494</v>
      </c>
    </row>
    <row r="3" spans="1:21" x14ac:dyDescent="0.25">
      <c r="A3" s="2" t="s">
        <v>0</v>
      </c>
      <c r="B3" s="9"/>
      <c r="C3" s="9"/>
      <c r="D3" s="9"/>
      <c r="E3" s="9"/>
      <c r="F3" s="9"/>
    </row>
    <row r="6" spans="1:21" x14ac:dyDescent="0.25">
      <c r="A6" s="434" t="s">
        <v>42</v>
      </c>
      <c r="B6" s="430" t="s">
        <v>138</v>
      </c>
      <c r="C6" s="436" t="s">
        <v>70</v>
      </c>
      <c r="D6" s="13" t="s">
        <v>58</v>
      </c>
      <c r="E6" s="13" t="s">
        <v>59</v>
      </c>
      <c r="F6" s="437" t="s">
        <v>61</v>
      </c>
      <c r="G6" s="436" t="s">
        <v>62</v>
      </c>
      <c r="H6" s="436" t="s">
        <v>63</v>
      </c>
      <c r="I6" s="430" t="s">
        <v>497</v>
      </c>
      <c r="J6" s="432" t="s">
        <v>14</v>
      </c>
    </row>
    <row r="7" spans="1:21" ht="29.25" thickBot="1" x14ac:dyDescent="0.3">
      <c r="A7" s="435"/>
      <c r="B7" s="431"/>
      <c r="C7" s="436"/>
      <c r="D7" s="13" t="s">
        <v>114</v>
      </c>
      <c r="E7" s="13" t="s">
        <v>60</v>
      </c>
      <c r="F7" s="437"/>
      <c r="G7" s="436"/>
      <c r="H7" s="436"/>
      <c r="I7" s="431"/>
      <c r="J7" s="432"/>
    </row>
    <row r="8" spans="1:21" ht="15" thickBot="1" x14ac:dyDescent="0.3">
      <c r="A8" s="100" t="s">
        <v>99</v>
      </c>
      <c r="B8" s="111"/>
      <c r="C8" s="112"/>
      <c r="D8" s="112"/>
      <c r="E8" s="99"/>
      <c r="F8" s="99"/>
      <c r="G8" s="99"/>
      <c r="H8" s="113"/>
      <c r="I8" s="111"/>
      <c r="J8" s="88"/>
    </row>
    <row r="9" spans="1:21" ht="15" thickBot="1" x14ac:dyDescent="0.3">
      <c r="A9" s="101" t="s">
        <v>64</v>
      </c>
      <c r="B9" s="114">
        <v>598169</v>
      </c>
      <c r="C9" s="81">
        <v>250394</v>
      </c>
      <c r="D9" s="81" t="s">
        <v>91</v>
      </c>
      <c r="E9" s="81" t="s">
        <v>91</v>
      </c>
      <c r="F9" s="81">
        <v>-18100</v>
      </c>
      <c r="G9" s="81" t="s">
        <v>91</v>
      </c>
      <c r="H9" s="82" t="s">
        <v>91</v>
      </c>
      <c r="I9" s="94">
        <v>830463</v>
      </c>
      <c r="J9" s="50">
        <v>0.38800000000000001</v>
      </c>
      <c r="K9" s="31"/>
      <c r="L9" s="31"/>
      <c r="M9" s="31"/>
      <c r="N9" s="31"/>
      <c r="O9" s="31"/>
      <c r="P9" s="31"/>
      <c r="Q9" s="31"/>
      <c r="R9" s="31"/>
      <c r="S9" s="31"/>
      <c r="T9" s="31"/>
      <c r="U9" s="31"/>
    </row>
    <row r="10" spans="1:21" ht="15" thickBot="1" x14ac:dyDescent="0.3">
      <c r="A10" s="101" t="s">
        <v>28</v>
      </c>
      <c r="B10" s="126">
        <v>153000</v>
      </c>
      <c r="C10" s="61">
        <v>2000</v>
      </c>
      <c r="D10" s="61" t="s">
        <v>91</v>
      </c>
      <c r="E10" s="61" t="s">
        <v>91</v>
      </c>
      <c r="F10" s="61" t="s">
        <v>91</v>
      </c>
      <c r="G10" s="61" t="s">
        <v>91</v>
      </c>
      <c r="H10" s="110" t="s">
        <v>91</v>
      </c>
      <c r="I10" s="109">
        <v>155000</v>
      </c>
      <c r="J10" s="107">
        <v>1.2999999999999999E-2</v>
      </c>
      <c r="K10" s="31"/>
      <c r="L10" s="31"/>
      <c r="M10" s="31"/>
      <c r="N10" s="31"/>
      <c r="O10" s="31"/>
      <c r="P10" s="31"/>
      <c r="Q10" s="31"/>
      <c r="R10" s="31"/>
      <c r="S10" s="31"/>
      <c r="T10" s="31"/>
      <c r="U10" s="31"/>
    </row>
    <row r="11" spans="1:21" ht="15" thickBot="1" x14ac:dyDescent="0.3">
      <c r="A11" s="100" t="s">
        <v>100</v>
      </c>
      <c r="B11" s="116">
        <v>751169</v>
      </c>
      <c r="C11" s="72">
        <v>252394</v>
      </c>
      <c r="D11" s="72" t="s">
        <v>91</v>
      </c>
      <c r="E11" s="72" t="s">
        <v>91</v>
      </c>
      <c r="F11" s="72">
        <v>-18100</v>
      </c>
      <c r="G11" s="72" t="s">
        <v>91</v>
      </c>
      <c r="H11" s="76" t="s">
        <v>91</v>
      </c>
      <c r="I11" s="77">
        <v>985463</v>
      </c>
      <c r="J11" s="51">
        <v>0.312</v>
      </c>
      <c r="K11" s="31"/>
      <c r="L11" s="31"/>
      <c r="M11" s="31"/>
      <c r="N11" s="31"/>
      <c r="O11" s="31"/>
      <c r="P11" s="31"/>
      <c r="Q11" s="31"/>
      <c r="R11" s="31"/>
      <c r="S11" s="31"/>
      <c r="T11" s="31"/>
      <c r="U11" s="31"/>
    </row>
    <row r="12" spans="1:21" ht="15" thickBot="1" x14ac:dyDescent="0.3">
      <c r="A12" s="102" t="s">
        <v>115</v>
      </c>
      <c r="B12" s="41"/>
      <c r="C12" s="47">
        <v>0.33600000000000002</v>
      </c>
      <c r="D12" s="47">
        <v>0</v>
      </c>
      <c r="E12" s="47">
        <v>0</v>
      </c>
      <c r="F12" s="47">
        <v>-2.4E-2</v>
      </c>
      <c r="G12" s="47">
        <v>0</v>
      </c>
      <c r="H12" s="48">
        <v>0</v>
      </c>
      <c r="I12" s="49">
        <v>0.312</v>
      </c>
      <c r="J12" s="51"/>
      <c r="K12" s="31"/>
      <c r="L12" s="31"/>
      <c r="M12" s="31"/>
      <c r="N12" s="31"/>
      <c r="O12" s="31"/>
      <c r="P12" s="31"/>
      <c r="Q12" s="31"/>
      <c r="R12" s="31"/>
      <c r="S12" s="31"/>
      <c r="T12" s="31"/>
      <c r="U12" s="31"/>
    </row>
    <row r="13" spans="1:21" ht="15" thickBot="1" x14ac:dyDescent="0.3">
      <c r="A13" s="100"/>
      <c r="B13" s="41"/>
      <c r="C13" s="127"/>
      <c r="D13" s="127"/>
      <c r="E13" s="127"/>
      <c r="F13" s="38"/>
      <c r="G13" s="127"/>
      <c r="H13" s="40"/>
      <c r="I13" s="41"/>
      <c r="J13" s="51"/>
      <c r="K13" s="31"/>
      <c r="L13" s="31"/>
      <c r="M13" s="31"/>
      <c r="N13" s="31"/>
      <c r="O13" s="31"/>
      <c r="P13" s="31"/>
      <c r="Q13" s="31"/>
      <c r="R13" s="31"/>
      <c r="S13" s="31"/>
      <c r="T13" s="31"/>
      <c r="U13" s="31"/>
    </row>
    <row r="14" spans="1:21" ht="15" thickBot="1" x14ac:dyDescent="0.3">
      <c r="A14" s="100" t="s">
        <v>8</v>
      </c>
      <c r="B14" s="41"/>
      <c r="C14" s="42"/>
      <c r="D14" s="42"/>
      <c r="E14" s="38"/>
      <c r="F14" s="38"/>
      <c r="G14" s="38"/>
      <c r="H14" s="40"/>
      <c r="I14" s="41"/>
      <c r="J14" s="51"/>
      <c r="K14" s="31"/>
      <c r="L14" s="31"/>
      <c r="M14" s="31"/>
      <c r="N14" s="31"/>
      <c r="O14" s="31"/>
      <c r="P14" s="31"/>
      <c r="Q14" s="31"/>
      <c r="R14" s="31"/>
      <c r="S14" s="31"/>
      <c r="T14" s="31"/>
      <c r="U14" s="31"/>
    </row>
    <row r="15" spans="1:21" ht="15" thickBot="1" x14ac:dyDescent="0.3">
      <c r="A15" s="100" t="s">
        <v>101</v>
      </c>
      <c r="B15" s="116">
        <v>1364056</v>
      </c>
      <c r="C15" s="72">
        <v>80929</v>
      </c>
      <c r="D15" s="72" t="s">
        <v>91</v>
      </c>
      <c r="E15" s="72" t="s">
        <v>91</v>
      </c>
      <c r="F15" s="72">
        <v>-7375</v>
      </c>
      <c r="G15" s="72" t="s">
        <v>91</v>
      </c>
      <c r="H15" s="76" t="s">
        <v>91</v>
      </c>
      <c r="I15" s="77">
        <v>1437610</v>
      </c>
      <c r="J15" s="51">
        <v>5.3999999999999999E-2</v>
      </c>
      <c r="K15" s="31"/>
      <c r="L15" s="31"/>
      <c r="M15" s="31"/>
      <c r="N15" s="31"/>
      <c r="O15" s="31"/>
      <c r="P15" s="31"/>
      <c r="Q15" s="31"/>
      <c r="R15" s="31"/>
      <c r="S15" s="31"/>
      <c r="T15" s="31"/>
      <c r="U15" s="31"/>
    </row>
    <row r="16" spans="1:21" ht="15" thickBot="1" x14ac:dyDescent="0.3">
      <c r="A16" s="101" t="s">
        <v>65</v>
      </c>
      <c r="B16" s="117">
        <v>677238</v>
      </c>
      <c r="C16" s="69">
        <v>47279</v>
      </c>
      <c r="D16" s="69" t="s">
        <v>91</v>
      </c>
      <c r="E16" s="69" t="s">
        <v>91</v>
      </c>
      <c r="F16" s="69" t="s">
        <v>91</v>
      </c>
      <c r="G16" s="69" t="s">
        <v>91</v>
      </c>
      <c r="H16" s="78" t="s">
        <v>91</v>
      </c>
      <c r="I16" s="79">
        <v>724517</v>
      </c>
      <c r="J16" s="52">
        <v>7.0000000000000007E-2</v>
      </c>
      <c r="K16" s="31"/>
      <c r="L16" s="31"/>
      <c r="M16" s="31"/>
      <c r="N16" s="31"/>
      <c r="O16" s="31"/>
      <c r="P16" s="31"/>
      <c r="Q16" s="31"/>
      <c r="R16" s="31"/>
      <c r="S16" s="31"/>
      <c r="T16" s="31"/>
      <c r="U16" s="31"/>
    </row>
    <row r="17" spans="1:21" ht="15" thickBot="1" x14ac:dyDescent="0.3">
      <c r="A17" s="101" t="s">
        <v>97</v>
      </c>
      <c r="B17" s="117">
        <v>432227</v>
      </c>
      <c r="C17" s="69">
        <v>966</v>
      </c>
      <c r="D17" s="69" t="s">
        <v>91</v>
      </c>
      <c r="E17" s="69" t="s">
        <v>91</v>
      </c>
      <c r="F17" s="69" t="s">
        <v>91</v>
      </c>
      <c r="G17" s="69" t="s">
        <v>91</v>
      </c>
      <c r="H17" s="78" t="s">
        <v>91</v>
      </c>
      <c r="I17" s="79">
        <v>433193</v>
      </c>
      <c r="J17" s="52">
        <v>2E-3</v>
      </c>
      <c r="K17" s="31"/>
      <c r="L17" s="31"/>
      <c r="M17" s="31"/>
      <c r="N17" s="31"/>
      <c r="O17" s="31"/>
      <c r="P17" s="31"/>
      <c r="Q17" s="31"/>
      <c r="R17" s="31"/>
      <c r="S17" s="31"/>
      <c r="T17" s="31"/>
      <c r="U17" s="31"/>
    </row>
    <row r="18" spans="1:21" ht="15" thickBot="1" x14ac:dyDescent="0.3">
      <c r="A18" s="101" t="s">
        <v>66</v>
      </c>
      <c r="B18" s="117">
        <v>254591</v>
      </c>
      <c r="C18" s="69">
        <v>32684</v>
      </c>
      <c r="D18" s="69" t="s">
        <v>91</v>
      </c>
      <c r="E18" s="69" t="s">
        <v>91</v>
      </c>
      <c r="F18" s="69">
        <v>-7375</v>
      </c>
      <c r="G18" s="69" t="s">
        <v>91</v>
      </c>
      <c r="H18" s="78" t="s">
        <v>91</v>
      </c>
      <c r="I18" s="79">
        <v>279900</v>
      </c>
      <c r="J18" s="52">
        <v>9.9000000000000005E-2</v>
      </c>
      <c r="K18" s="31"/>
      <c r="L18" s="31"/>
      <c r="M18" s="31"/>
      <c r="N18" s="31"/>
      <c r="O18" s="31"/>
      <c r="P18" s="31"/>
      <c r="Q18" s="31"/>
      <c r="R18" s="31"/>
      <c r="S18" s="31"/>
      <c r="T18" s="31"/>
      <c r="U18" s="31"/>
    </row>
    <row r="19" spans="1:21" ht="15" thickBot="1" x14ac:dyDescent="0.3">
      <c r="A19" s="101" t="s">
        <v>23</v>
      </c>
      <c r="B19" s="117">
        <v>213900</v>
      </c>
      <c r="C19" s="69">
        <v>21520</v>
      </c>
      <c r="D19" s="69" t="s">
        <v>91</v>
      </c>
      <c r="E19" s="69" t="s">
        <v>91</v>
      </c>
      <c r="F19" s="69">
        <v>-7375</v>
      </c>
      <c r="G19" s="93" t="s">
        <v>91</v>
      </c>
      <c r="H19" s="78" t="s">
        <v>91</v>
      </c>
      <c r="I19" s="79">
        <v>228045</v>
      </c>
      <c r="J19" s="52">
        <v>6.6000000000000003E-2</v>
      </c>
      <c r="K19" s="31"/>
      <c r="L19" s="31"/>
      <c r="M19" s="31"/>
      <c r="N19" s="31"/>
      <c r="O19" s="31"/>
      <c r="P19" s="31"/>
      <c r="Q19" s="31"/>
      <c r="R19" s="31"/>
      <c r="S19" s="31"/>
      <c r="T19" s="31"/>
      <c r="U19" s="31"/>
    </row>
    <row r="20" spans="1:21" ht="15" thickBot="1" x14ac:dyDescent="0.3">
      <c r="A20" s="101" t="s">
        <v>67</v>
      </c>
      <c r="B20" s="117">
        <v>40691</v>
      </c>
      <c r="C20" s="69">
        <v>11164</v>
      </c>
      <c r="D20" s="69" t="s">
        <v>91</v>
      </c>
      <c r="E20" s="69" t="s">
        <v>91</v>
      </c>
      <c r="F20" s="69" t="s">
        <v>91</v>
      </c>
      <c r="G20" s="93" t="s">
        <v>91</v>
      </c>
      <c r="H20" s="78" t="s">
        <v>91</v>
      </c>
      <c r="I20" s="79">
        <v>51855</v>
      </c>
      <c r="J20" s="52">
        <v>0.27400000000000002</v>
      </c>
      <c r="K20" s="31"/>
      <c r="L20" s="31"/>
      <c r="M20" s="31"/>
      <c r="N20" s="31"/>
      <c r="O20" s="31"/>
      <c r="P20" s="31"/>
      <c r="Q20" s="31"/>
      <c r="R20" s="31"/>
      <c r="S20" s="31"/>
      <c r="T20" s="31"/>
      <c r="U20" s="31"/>
    </row>
    <row r="21" spans="1:21" ht="15" thickBot="1" x14ac:dyDescent="0.3">
      <c r="A21" s="100" t="s">
        <v>102</v>
      </c>
      <c r="B21" s="116">
        <v>454580</v>
      </c>
      <c r="C21" s="72">
        <v>20285</v>
      </c>
      <c r="D21" s="72">
        <v>28246</v>
      </c>
      <c r="E21" s="72" t="s">
        <v>91</v>
      </c>
      <c r="F21" s="72">
        <v>-1960</v>
      </c>
      <c r="G21" s="72" t="s">
        <v>91</v>
      </c>
      <c r="H21" s="76">
        <v>256</v>
      </c>
      <c r="I21" s="77">
        <v>501407</v>
      </c>
      <c r="J21" s="51">
        <v>0.10299999999999999</v>
      </c>
      <c r="K21" s="31"/>
      <c r="L21" s="31"/>
      <c r="M21" s="31"/>
      <c r="N21" s="31"/>
      <c r="O21" s="31"/>
      <c r="P21" s="31"/>
      <c r="Q21" s="31"/>
      <c r="R21" s="31"/>
      <c r="S21" s="31"/>
      <c r="T21" s="31"/>
      <c r="U21" s="31"/>
    </row>
    <row r="22" spans="1:21" ht="15" thickBot="1" x14ac:dyDescent="0.3">
      <c r="A22" s="101" t="s">
        <v>7</v>
      </c>
      <c r="B22" s="117">
        <v>174192</v>
      </c>
      <c r="C22" s="69">
        <v>25039</v>
      </c>
      <c r="D22" s="69">
        <v>27460</v>
      </c>
      <c r="E22" s="69" t="s">
        <v>91</v>
      </c>
      <c r="F22" s="69">
        <v>-1960</v>
      </c>
      <c r="G22" s="69" t="s">
        <v>91</v>
      </c>
      <c r="H22" s="78">
        <v>256</v>
      </c>
      <c r="I22" s="79">
        <v>224987</v>
      </c>
      <c r="J22" s="52">
        <v>0.29199999999999998</v>
      </c>
      <c r="K22" s="31"/>
      <c r="L22" s="31"/>
      <c r="M22" s="31"/>
      <c r="N22" s="31"/>
      <c r="O22" s="31"/>
      <c r="P22" s="31"/>
      <c r="Q22" s="31"/>
      <c r="R22" s="31"/>
      <c r="S22" s="31"/>
      <c r="T22" s="31"/>
      <c r="U22" s="31"/>
    </row>
    <row r="23" spans="1:21" ht="15" thickBot="1" x14ac:dyDescent="0.3">
      <c r="A23" s="101" t="s">
        <v>9</v>
      </c>
      <c r="B23" s="117">
        <v>163432</v>
      </c>
      <c r="C23" s="69">
        <v>24</v>
      </c>
      <c r="D23" s="69">
        <v>786</v>
      </c>
      <c r="E23" s="93" t="s">
        <v>91</v>
      </c>
      <c r="F23" s="69" t="s">
        <v>91</v>
      </c>
      <c r="G23" s="93" t="s">
        <v>91</v>
      </c>
      <c r="H23" s="78" t="s">
        <v>91</v>
      </c>
      <c r="I23" s="79">
        <v>164242</v>
      </c>
      <c r="J23" s="52">
        <v>5.0000000000000001E-3</v>
      </c>
      <c r="K23" s="31"/>
      <c r="L23" s="31"/>
      <c r="M23" s="31"/>
      <c r="N23" s="31"/>
      <c r="O23" s="31"/>
      <c r="P23" s="31"/>
      <c r="Q23" s="31"/>
      <c r="R23" s="31"/>
      <c r="S23" s="31"/>
      <c r="T23" s="31"/>
      <c r="U23" s="31"/>
    </row>
    <row r="24" spans="1:21" ht="15" thickBot="1" x14ac:dyDescent="0.3">
      <c r="A24" s="101" t="s">
        <v>103</v>
      </c>
      <c r="B24" s="117">
        <v>116956</v>
      </c>
      <c r="C24" s="69">
        <v>-4778</v>
      </c>
      <c r="D24" s="69" t="s">
        <v>91</v>
      </c>
      <c r="E24" s="93" t="s">
        <v>91</v>
      </c>
      <c r="F24" s="93" t="s">
        <v>91</v>
      </c>
      <c r="G24" s="93" t="s">
        <v>91</v>
      </c>
      <c r="H24" s="80" t="s">
        <v>91</v>
      </c>
      <c r="I24" s="79">
        <v>112178</v>
      </c>
      <c r="J24" s="52">
        <v>-4.1000000000000002E-2</v>
      </c>
      <c r="K24" s="31"/>
      <c r="L24" s="31"/>
      <c r="M24" s="31"/>
      <c r="N24" s="31"/>
      <c r="O24" s="31"/>
      <c r="P24" s="31"/>
      <c r="Q24" s="31"/>
      <c r="R24" s="31"/>
      <c r="S24" s="31"/>
      <c r="T24" s="31"/>
      <c r="U24" s="31"/>
    </row>
    <row r="25" spans="1:21" ht="15" thickBot="1" x14ac:dyDescent="0.3">
      <c r="A25" s="100" t="s">
        <v>104</v>
      </c>
      <c r="B25" s="116">
        <v>287055</v>
      </c>
      <c r="C25" s="72">
        <v>-24176</v>
      </c>
      <c r="D25" s="72">
        <v>10756</v>
      </c>
      <c r="E25" s="72" t="s">
        <v>91</v>
      </c>
      <c r="F25" s="72" t="s">
        <v>91</v>
      </c>
      <c r="G25" s="72" t="s">
        <v>91</v>
      </c>
      <c r="H25" s="76">
        <v>512</v>
      </c>
      <c r="I25" s="77">
        <v>274147</v>
      </c>
      <c r="J25" s="51">
        <v>-4.4999999999999998E-2</v>
      </c>
      <c r="K25" s="31"/>
      <c r="L25" s="31"/>
      <c r="M25" s="31"/>
      <c r="N25" s="31"/>
      <c r="O25" s="31"/>
      <c r="P25" s="31"/>
      <c r="Q25" s="31"/>
      <c r="R25" s="31"/>
      <c r="S25" s="31"/>
      <c r="T25" s="31"/>
      <c r="U25" s="31"/>
    </row>
    <row r="26" spans="1:21" ht="15" thickBot="1" x14ac:dyDescent="0.3">
      <c r="A26" s="100" t="s">
        <v>30</v>
      </c>
      <c r="B26" s="116">
        <v>2105691</v>
      </c>
      <c r="C26" s="72">
        <v>77038</v>
      </c>
      <c r="D26" s="72">
        <v>39002</v>
      </c>
      <c r="E26" s="72" t="s">
        <v>91</v>
      </c>
      <c r="F26" s="72">
        <v>-9335</v>
      </c>
      <c r="G26" s="72" t="s">
        <v>91</v>
      </c>
      <c r="H26" s="76">
        <v>768</v>
      </c>
      <c r="I26" s="77">
        <v>2213164</v>
      </c>
      <c r="J26" s="51">
        <v>5.0999999999999997E-2</v>
      </c>
      <c r="K26" s="31"/>
      <c r="L26" s="31"/>
      <c r="M26" s="31"/>
      <c r="N26" s="31"/>
      <c r="O26" s="31"/>
      <c r="P26" s="31"/>
      <c r="Q26" s="31"/>
      <c r="R26" s="31"/>
      <c r="S26" s="31"/>
      <c r="T26" s="31"/>
      <c r="U26" s="31"/>
    </row>
    <row r="27" spans="1:21" ht="15" thickBot="1" x14ac:dyDescent="0.3">
      <c r="A27" s="102" t="s">
        <v>31</v>
      </c>
      <c r="B27" s="41"/>
      <c r="C27" s="47">
        <v>3.6999999999999998E-2</v>
      </c>
      <c r="D27" s="47">
        <v>1.9E-2</v>
      </c>
      <c r="E27" s="47">
        <v>0</v>
      </c>
      <c r="F27" s="47">
        <v>-4.0000000000000001E-3</v>
      </c>
      <c r="G27" s="47">
        <v>0</v>
      </c>
      <c r="H27" s="48">
        <v>0</v>
      </c>
      <c r="I27" s="49">
        <v>5.0999999999999997E-2</v>
      </c>
      <c r="J27" s="51"/>
      <c r="K27" s="31"/>
      <c r="L27" s="31"/>
      <c r="M27" s="31"/>
      <c r="N27" s="31"/>
      <c r="O27" s="31"/>
      <c r="P27" s="31"/>
      <c r="Q27" s="31"/>
      <c r="R27" s="31"/>
      <c r="S27" s="31"/>
      <c r="T27" s="31"/>
      <c r="U27" s="31"/>
    </row>
    <row r="28" spans="1:21" ht="15" thickBot="1" x14ac:dyDescent="0.3">
      <c r="A28" s="100"/>
      <c r="B28" s="41"/>
      <c r="C28" s="42"/>
      <c r="D28" s="42"/>
      <c r="E28" s="38"/>
      <c r="F28" s="38"/>
      <c r="G28" s="38"/>
      <c r="H28" s="40"/>
      <c r="I28" s="41"/>
      <c r="J28" s="51"/>
      <c r="K28" s="31"/>
      <c r="L28" s="31"/>
      <c r="M28" s="31"/>
      <c r="N28" s="31"/>
      <c r="O28" s="31"/>
      <c r="P28" s="31"/>
      <c r="Q28" s="31"/>
      <c r="R28" s="31"/>
      <c r="S28" s="31"/>
      <c r="T28" s="31"/>
      <c r="U28" s="31"/>
    </row>
    <row r="29" spans="1:21" ht="15" thickBot="1" x14ac:dyDescent="0.3">
      <c r="A29" s="100" t="s">
        <v>38</v>
      </c>
      <c r="B29" s="116">
        <v>2856860</v>
      </c>
      <c r="C29" s="72">
        <v>329432</v>
      </c>
      <c r="D29" s="72">
        <v>39002</v>
      </c>
      <c r="E29" s="72" t="s">
        <v>91</v>
      </c>
      <c r="F29" s="72">
        <v>-27435</v>
      </c>
      <c r="G29" s="72" t="s">
        <v>91</v>
      </c>
      <c r="H29" s="76">
        <v>768</v>
      </c>
      <c r="I29" s="77">
        <v>3198627</v>
      </c>
      <c r="J29" s="51">
        <v>0.12</v>
      </c>
      <c r="K29" s="31"/>
      <c r="L29" s="31"/>
      <c r="M29" s="31"/>
      <c r="N29" s="31"/>
      <c r="O29" s="31"/>
      <c r="P29" s="31"/>
      <c r="Q29" s="31"/>
      <c r="R29" s="31"/>
      <c r="S29" s="31"/>
      <c r="T29" s="31"/>
      <c r="U29" s="31"/>
    </row>
    <row r="30" spans="1:21" ht="15" thickBot="1" x14ac:dyDescent="0.3">
      <c r="A30" s="103" t="s">
        <v>34</v>
      </c>
      <c r="B30" s="108"/>
      <c r="C30" s="58">
        <v>0.115</v>
      </c>
      <c r="D30" s="58">
        <v>1.4E-2</v>
      </c>
      <c r="E30" s="47">
        <v>0</v>
      </c>
      <c r="F30" s="47">
        <v>-0.01</v>
      </c>
      <c r="G30" s="58">
        <v>0</v>
      </c>
      <c r="H30" s="59">
        <v>0</v>
      </c>
      <c r="I30" s="57">
        <v>0.12</v>
      </c>
      <c r="J30" s="53"/>
      <c r="K30" s="31"/>
      <c r="L30" s="31"/>
      <c r="M30" s="31"/>
      <c r="N30" s="31"/>
      <c r="O30" s="31"/>
      <c r="P30" s="31"/>
      <c r="Q30" s="31"/>
      <c r="R30" s="31"/>
      <c r="S30" s="31"/>
      <c r="T30" s="31"/>
      <c r="U30" s="31"/>
    </row>
    <row r="31" spans="1:21" ht="15" thickBot="1" x14ac:dyDescent="0.3">
      <c r="A31" s="104"/>
      <c r="B31" s="43"/>
      <c r="C31" s="118"/>
      <c r="D31" s="119"/>
      <c r="E31" s="42"/>
      <c r="F31" s="38"/>
      <c r="G31" s="118"/>
      <c r="H31" s="120"/>
      <c r="I31" s="43"/>
      <c r="J31" s="54"/>
      <c r="K31" s="31"/>
      <c r="L31" s="31"/>
      <c r="M31" s="31"/>
      <c r="N31" s="31"/>
      <c r="O31" s="31"/>
      <c r="P31" s="31"/>
      <c r="Q31" s="31"/>
      <c r="R31" s="31"/>
      <c r="S31" s="31"/>
      <c r="T31" s="31"/>
      <c r="U31" s="31"/>
    </row>
    <row r="32" spans="1:21" ht="15" thickBot="1" x14ac:dyDescent="0.3">
      <c r="A32" s="104" t="s">
        <v>39</v>
      </c>
      <c r="B32" s="74">
        <v>-396060</v>
      </c>
      <c r="C32" s="71" t="s">
        <v>91</v>
      </c>
      <c r="D32" s="71">
        <v>-11642</v>
      </c>
      <c r="E32" s="72">
        <v>-14312</v>
      </c>
      <c r="F32" s="72">
        <v>27435</v>
      </c>
      <c r="G32" s="71">
        <v>-5473</v>
      </c>
      <c r="H32" s="73">
        <v>19147</v>
      </c>
      <c r="I32" s="74">
        <v>-380905</v>
      </c>
      <c r="J32" s="54">
        <v>-3.7999999999999999E-2</v>
      </c>
      <c r="K32" s="31"/>
      <c r="L32" s="31"/>
      <c r="M32" s="31"/>
      <c r="N32" s="31"/>
      <c r="O32" s="31"/>
      <c r="P32" s="31"/>
      <c r="Q32" s="31"/>
      <c r="R32" s="31"/>
      <c r="S32" s="31"/>
      <c r="T32" s="31"/>
      <c r="U32" s="31"/>
    </row>
    <row r="33" spans="1:21" ht="15" thickBot="1" x14ac:dyDescent="0.3">
      <c r="A33" s="105" t="s">
        <v>11</v>
      </c>
      <c r="B33" s="75">
        <v>379644</v>
      </c>
      <c r="C33" s="68" t="s">
        <v>91</v>
      </c>
      <c r="D33" s="68">
        <v>-11642</v>
      </c>
      <c r="E33" s="69">
        <v>-14312</v>
      </c>
      <c r="F33" s="69">
        <v>27435</v>
      </c>
      <c r="G33" s="68">
        <v>-5473</v>
      </c>
      <c r="H33" s="70">
        <v>36192</v>
      </c>
      <c r="I33" s="75">
        <v>411844</v>
      </c>
      <c r="J33" s="55">
        <v>8.5000000000000006E-2</v>
      </c>
      <c r="K33" s="31"/>
      <c r="L33" s="31"/>
      <c r="M33" s="31"/>
      <c r="N33" s="31"/>
      <c r="O33" s="31"/>
      <c r="P33" s="31"/>
      <c r="Q33" s="31"/>
      <c r="R33" s="31"/>
      <c r="S33" s="31"/>
      <c r="T33" s="31"/>
      <c r="U33" s="31"/>
    </row>
    <row r="34" spans="1:21" ht="15" thickBot="1" x14ac:dyDescent="0.3">
      <c r="A34" s="105" t="s">
        <v>35</v>
      </c>
      <c r="B34" s="75">
        <v>253286</v>
      </c>
      <c r="C34" s="68" t="s">
        <v>91</v>
      </c>
      <c r="D34" s="68" t="s">
        <v>91</v>
      </c>
      <c r="E34" s="69" t="s">
        <v>91</v>
      </c>
      <c r="F34" s="69" t="s">
        <v>91</v>
      </c>
      <c r="G34" s="68" t="s">
        <v>91</v>
      </c>
      <c r="H34" s="70">
        <v>-226456</v>
      </c>
      <c r="I34" s="75">
        <v>26830</v>
      </c>
      <c r="J34" s="55">
        <v>-0.89400000000000002</v>
      </c>
      <c r="K34" s="31"/>
      <c r="L34" s="31"/>
      <c r="M34" s="31"/>
      <c r="N34" s="31"/>
      <c r="O34" s="31"/>
      <c r="P34" s="31"/>
      <c r="Q34" s="31"/>
      <c r="R34" s="31"/>
      <c r="S34" s="31"/>
      <c r="T34" s="31"/>
      <c r="U34" s="31"/>
    </row>
    <row r="35" spans="1:21" ht="15" thickBot="1" x14ac:dyDescent="0.3">
      <c r="A35" s="105" t="s">
        <v>36</v>
      </c>
      <c r="B35" s="75">
        <v>-1028990</v>
      </c>
      <c r="C35" s="68" t="s">
        <v>91</v>
      </c>
      <c r="D35" s="68" t="s">
        <v>91</v>
      </c>
      <c r="E35" s="69" t="s">
        <v>91</v>
      </c>
      <c r="F35" s="69" t="s">
        <v>91</v>
      </c>
      <c r="G35" s="68" t="s">
        <v>91</v>
      </c>
      <c r="H35" s="70">
        <v>209411</v>
      </c>
      <c r="I35" s="75">
        <v>-819579</v>
      </c>
      <c r="J35" s="55">
        <v>-0.20399999999999999</v>
      </c>
      <c r="K35" s="31"/>
      <c r="L35" s="31"/>
      <c r="M35" s="31"/>
      <c r="N35" s="31"/>
      <c r="O35" s="31"/>
      <c r="P35" s="31"/>
      <c r="Q35" s="31"/>
      <c r="R35" s="31"/>
      <c r="S35" s="31"/>
      <c r="T35" s="31"/>
      <c r="U35" s="31"/>
    </row>
    <row r="36" spans="1:21" ht="15" thickBot="1" x14ac:dyDescent="0.3">
      <c r="A36" s="106"/>
      <c r="B36" s="63"/>
      <c r="C36" s="44"/>
      <c r="D36" s="414"/>
      <c r="E36" s="39"/>
      <c r="F36" s="39"/>
      <c r="G36" s="414"/>
      <c r="H36" s="415"/>
      <c r="I36" s="46"/>
      <c r="J36" s="56"/>
      <c r="K36" s="31"/>
      <c r="L36" s="31"/>
      <c r="M36" s="31"/>
      <c r="N36" s="31"/>
      <c r="O36" s="31"/>
      <c r="P36" s="31"/>
      <c r="Q36" s="31"/>
      <c r="R36" s="31"/>
      <c r="S36" s="31"/>
      <c r="T36" s="31"/>
      <c r="U36" s="31"/>
    </row>
    <row r="37" spans="1:21" ht="15" thickBot="1" x14ac:dyDescent="0.3">
      <c r="A37" s="106" t="s">
        <v>139</v>
      </c>
      <c r="B37" s="63">
        <v>24004</v>
      </c>
      <c r="C37" s="60" t="s">
        <v>91</v>
      </c>
      <c r="D37" s="60">
        <v>-27360</v>
      </c>
      <c r="E37" s="61" t="s">
        <v>91</v>
      </c>
      <c r="F37" s="61" t="s">
        <v>91</v>
      </c>
      <c r="G37" s="60">
        <v>-5000</v>
      </c>
      <c r="H37" s="62">
        <v>8025</v>
      </c>
      <c r="I37" s="63">
        <v>-331</v>
      </c>
      <c r="J37" s="55" t="s">
        <v>4</v>
      </c>
      <c r="K37" s="31"/>
      <c r="L37" s="31"/>
      <c r="M37" s="31"/>
      <c r="N37" s="31"/>
      <c r="O37" s="31"/>
      <c r="P37" s="31"/>
      <c r="Q37" s="31"/>
      <c r="R37" s="31"/>
      <c r="S37" s="31"/>
      <c r="T37" s="31"/>
      <c r="U37" s="31"/>
    </row>
    <row r="38" spans="1:21" ht="15" thickBot="1" x14ac:dyDescent="0.3">
      <c r="A38" s="105" t="s">
        <v>32</v>
      </c>
      <c r="B38" s="89" t="s">
        <v>91</v>
      </c>
      <c r="C38" s="68" t="s">
        <v>91</v>
      </c>
      <c r="D38" s="68" t="s">
        <v>91</v>
      </c>
      <c r="E38" s="69" t="s">
        <v>91</v>
      </c>
      <c r="F38" s="69" t="s">
        <v>91</v>
      </c>
      <c r="G38" s="68">
        <v>-5000</v>
      </c>
      <c r="H38" s="70">
        <v>5000</v>
      </c>
      <c r="I38" s="89" t="s">
        <v>91</v>
      </c>
      <c r="J38" s="55">
        <v>0</v>
      </c>
      <c r="K38" s="31"/>
      <c r="L38" s="31"/>
      <c r="M38" s="31"/>
      <c r="N38" s="31"/>
      <c r="O38" s="31"/>
      <c r="P38" s="31"/>
      <c r="Q38" s="31"/>
      <c r="R38" s="31"/>
      <c r="S38" s="31"/>
      <c r="T38" s="31"/>
      <c r="U38" s="31"/>
    </row>
    <row r="39" spans="1:21" ht="15" thickBot="1" x14ac:dyDescent="0.3">
      <c r="A39" s="106"/>
      <c r="B39" s="46"/>
      <c r="C39" s="414"/>
      <c r="D39" s="44"/>
      <c r="E39" s="416"/>
      <c r="F39" s="39"/>
      <c r="G39" s="414"/>
      <c r="H39" s="415"/>
      <c r="I39" s="122"/>
      <c r="J39" s="56"/>
      <c r="K39" s="31"/>
      <c r="L39" s="31"/>
      <c r="M39" s="31"/>
      <c r="N39" s="31"/>
      <c r="O39" s="31"/>
      <c r="P39" s="31"/>
      <c r="Q39" s="31"/>
      <c r="R39" s="31"/>
      <c r="S39" s="31"/>
      <c r="T39" s="31"/>
      <c r="U39" s="31"/>
    </row>
    <row r="40" spans="1:21" ht="15" thickBot="1" x14ac:dyDescent="0.3">
      <c r="A40" s="104" t="s">
        <v>41</v>
      </c>
      <c r="B40" s="124">
        <v>2484804</v>
      </c>
      <c r="C40" s="71">
        <v>329432</v>
      </c>
      <c r="D40" s="71" t="s">
        <v>91</v>
      </c>
      <c r="E40" s="72">
        <v>-14312</v>
      </c>
      <c r="F40" s="72" t="s">
        <v>91</v>
      </c>
      <c r="G40" s="71">
        <v>-10473</v>
      </c>
      <c r="H40" s="73">
        <v>27940</v>
      </c>
      <c r="I40" s="74">
        <v>2817391</v>
      </c>
      <c r="J40" s="54">
        <v>0.13400000000000001</v>
      </c>
      <c r="K40" s="31"/>
      <c r="L40" s="31"/>
      <c r="M40" s="31"/>
      <c r="N40" s="31"/>
      <c r="O40" s="31"/>
      <c r="P40" s="31"/>
      <c r="Q40" s="31"/>
      <c r="R40" s="31"/>
      <c r="S40" s="31"/>
      <c r="T40" s="31"/>
      <c r="U40" s="31"/>
    </row>
    <row r="41" spans="1:21" ht="15" thickBot="1" x14ac:dyDescent="0.3">
      <c r="A41" s="103" t="s">
        <v>37</v>
      </c>
      <c r="B41" s="46"/>
      <c r="C41" s="58">
        <v>0.13300000000000001</v>
      </c>
      <c r="D41" s="58">
        <v>0</v>
      </c>
      <c r="E41" s="47">
        <v>-6.0000000000000001E-3</v>
      </c>
      <c r="F41" s="47">
        <v>0</v>
      </c>
      <c r="G41" s="58">
        <v>-4.0000000000000001E-3</v>
      </c>
      <c r="H41" s="59">
        <v>1.0999999999999999E-2</v>
      </c>
      <c r="I41" s="57">
        <v>0.13400000000000001</v>
      </c>
      <c r="J41" s="57"/>
      <c r="K41" s="31"/>
      <c r="L41" s="31"/>
      <c r="M41" s="31"/>
      <c r="N41" s="31"/>
      <c r="O41" s="31"/>
      <c r="P41" s="31"/>
      <c r="Q41" s="31"/>
      <c r="R41" s="31"/>
      <c r="S41" s="31"/>
      <c r="T41" s="31"/>
      <c r="U41" s="31"/>
    </row>
    <row r="42" spans="1:21" ht="15" thickBot="1" x14ac:dyDescent="0.3">
      <c r="A42" s="106"/>
      <c r="B42" s="46"/>
      <c r="C42" s="44"/>
      <c r="D42" s="44"/>
      <c r="E42" s="416"/>
      <c r="F42" s="39"/>
      <c r="G42" s="44"/>
      <c r="H42" s="45"/>
      <c r="I42" s="122"/>
      <c r="J42" s="53"/>
      <c r="K42" s="31"/>
      <c r="L42" s="31"/>
      <c r="M42" s="31"/>
      <c r="N42" s="31"/>
      <c r="O42" s="31"/>
      <c r="P42" s="31"/>
      <c r="Q42" s="31"/>
      <c r="R42" s="31"/>
      <c r="S42" s="31"/>
      <c r="T42" s="31"/>
      <c r="U42" s="31"/>
    </row>
    <row r="43" spans="1:21" ht="15" thickBot="1" x14ac:dyDescent="0.3">
      <c r="A43" s="106" t="s">
        <v>92</v>
      </c>
      <c r="B43" s="122">
        <v>43560733</v>
      </c>
      <c r="C43" s="60" t="s">
        <v>91</v>
      </c>
      <c r="D43" s="60" t="s">
        <v>91</v>
      </c>
      <c r="E43" s="61">
        <v>-587271</v>
      </c>
      <c r="F43" s="61" t="s">
        <v>91</v>
      </c>
      <c r="G43" s="60" t="s">
        <v>91</v>
      </c>
      <c r="H43" s="62" t="s">
        <v>91</v>
      </c>
      <c r="I43" s="63">
        <v>42973462</v>
      </c>
      <c r="J43" s="56">
        <v>-1.2999999999999999E-2</v>
      </c>
      <c r="K43" s="31"/>
      <c r="L43" s="31"/>
      <c r="M43" s="31"/>
      <c r="N43" s="31"/>
      <c r="O43" s="31"/>
      <c r="P43" s="31"/>
      <c r="Q43" s="31"/>
      <c r="R43" s="31"/>
      <c r="S43" s="31"/>
      <c r="T43" s="31"/>
      <c r="U43" s="31"/>
    </row>
    <row r="44" spans="1:21" ht="15" thickBot="1" x14ac:dyDescent="0.3">
      <c r="A44" s="104" t="s">
        <v>68</v>
      </c>
      <c r="B44" s="43">
        <v>57.04</v>
      </c>
      <c r="C44" s="64">
        <v>7.56</v>
      </c>
      <c r="D44" s="64">
        <v>0</v>
      </c>
      <c r="E44" s="65">
        <v>0.45</v>
      </c>
      <c r="F44" s="65">
        <v>0</v>
      </c>
      <c r="G44" s="64">
        <v>-0.24</v>
      </c>
      <c r="H44" s="66">
        <v>0.75</v>
      </c>
      <c r="I44" s="67">
        <v>65.56</v>
      </c>
      <c r="J44" s="54">
        <v>0.14899999999999999</v>
      </c>
      <c r="K44" s="31"/>
      <c r="L44" s="31"/>
      <c r="M44" s="31"/>
      <c r="N44" s="31"/>
      <c r="O44" s="31"/>
      <c r="P44" s="31"/>
      <c r="Q44" s="31"/>
      <c r="R44" s="31"/>
      <c r="S44" s="32"/>
      <c r="T44" s="31"/>
      <c r="U44" s="31"/>
    </row>
    <row r="45" spans="1:21" ht="15" thickBot="1" x14ac:dyDescent="0.3">
      <c r="A45" s="103" t="s">
        <v>69</v>
      </c>
      <c r="B45" s="43"/>
      <c r="C45" s="58">
        <v>0.13300000000000001</v>
      </c>
      <c r="D45" s="58">
        <v>0</v>
      </c>
      <c r="E45" s="47">
        <v>8.0000000000000002E-3</v>
      </c>
      <c r="F45" s="47">
        <v>0</v>
      </c>
      <c r="G45" s="58">
        <v>-4.0000000000000001E-3</v>
      </c>
      <c r="H45" s="59">
        <v>1.2999999999999999E-2</v>
      </c>
      <c r="I45" s="57">
        <v>0.14899999999999999</v>
      </c>
      <c r="J45" s="43"/>
      <c r="K45" s="31"/>
      <c r="L45" s="31"/>
      <c r="M45" s="31"/>
      <c r="N45" s="31"/>
      <c r="O45" s="31"/>
      <c r="P45" s="31"/>
      <c r="Q45" s="31"/>
      <c r="R45" s="31"/>
      <c r="S45" s="31"/>
      <c r="T45" s="31"/>
      <c r="U45" s="31"/>
    </row>
    <row r="46" spans="1:21" ht="15" x14ac:dyDescent="0.25">
      <c r="A46"/>
      <c r="B46"/>
      <c r="C46"/>
      <c r="D46"/>
      <c r="E46"/>
      <c r="F46"/>
      <c r="G46"/>
      <c r="H46"/>
      <c r="I46"/>
      <c r="J46" s="11"/>
      <c r="K46" s="31"/>
    </row>
    <row r="47" spans="1:21" ht="15" x14ac:dyDescent="0.25">
      <c r="A47"/>
      <c r="B47"/>
      <c r="C47"/>
      <c r="D47"/>
      <c r="E47"/>
      <c r="F47"/>
      <c r="G47"/>
      <c r="H47"/>
      <c r="I47"/>
      <c r="J47" s="11"/>
      <c r="K47" s="31"/>
    </row>
    <row r="48" spans="1:21" x14ac:dyDescent="0.25">
      <c r="A48" s="433" t="s">
        <v>71</v>
      </c>
      <c r="B48" s="433"/>
      <c r="C48" s="433"/>
      <c r="D48" s="433"/>
      <c r="E48" s="433"/>
      <c r="F48" s="433"/>
      <c r="K48" s="31"/>
    </row>
    <row r="49" spans="1:6" x14ac:dyDescent="0.25">
      <c r="A49" s="433"/>
      <c r="B49" s="433"/>
      <c r="C49" s="433"/>
      <c r="D49" s="433"/>
      <c r="E49" s="433"/>
      <c r="F49" s="433"/>
    </row>
    <row r="50" spans="1:6" x14ac:dyDescent="0.25">
      <c r="A50" s="433"/>
      <c r="B50" s="433"/>
      <c r="C50" s="433"/>
      <c r="D50" s="433"/>
      <c r="E50" s="433"/>
      <c r="F50" s="433"/>
    </row>
    <row r="51" spans="1:6" x14ac:dyDescent="0.25">
      <c r="A51" s="87" t="s">
        <v>93</v>
      </c>
    </row>
    <row r="52" spans="1:6" x14ac:dyDescent="0.25">
      <c r="A52" s="433" t="s">
        <v>140</v>
      </c>
      <c r="B52" s="433"/>
      <c r="C52" s="433"/>
      <c r="D52" s="433"/>
      <c r="E52" s="433"/>
      <c r="F52" s="433"/>
    </row>
    <row r="53" spans="1:6" x14ac:dyDescent="0.25">
      <c r="A53" s="433"/>
      <c r="B53" s="433"/>
      <c r="C53" s="433"/>
      <c r="D53" s="433"/>
      <c r="E53" s="433"/>
      <c r="F53" s="433"/>
    </row>
  </sheetData>
  <mergeCells count="10">
    <mergeCell ref="A52:F53"/>
    <mergeCell ref="I6:I7"/>
    <mergeCell ref="J6:J7"/>
    <mergeCell ref="A48:F50"/>
    <mergeCell ref="A6:A7"/>
    <mergeCell ref="B6:B7"/>
    <mergeCell ref="C6:C7"/>
    <mergeCell ref="F6:F7"/>
    <mergeCell ref="G6:G7"/>
    <mergeCell ref="H6:H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F3745-4B90-44E1-A03B-B8955A964F57}">
  <sheetPr>
    <tabColor rgb="FF113A3F"/>
  </sheetPr>
  <dimension ref="A1:R26"/>
  <sheetViews>
    <sheetView showGridLines="0" zoomScale="80" zoomScaleNormal="80" workbookViewId="0">
      <pane ySplit="3" topLeftCell="A4" activePane="bottomLeft" state="frozen"/>
      <selection activeCell="A45" sqref="A45"/>
      <selection pane="bottomLeft" activeCell="N41" sqref="N41"/>
    </sheetView>
  </sheetViews>
  <sheetFormatPr defaultColWidth="8.85546875" defaultRowHeight="14.25" x14ac:dyDescent="0.25"/>
  <cols>
    <col min="1" max="1" width="41.140625" style="3" bestFit="1" customWidth="1"/>
    <col min="2" max="3" width="10.85546875" style="3" bestFit="1" customWidth="1"/>
    <col min="4" max="4" width="9.7109375" style="3" customWidth="1"/>
    <col min="5" max="5" width="11.28515625" style="3" bestFit="1" customWidth="1"/>
    <col min="6" max="6" width="9.7109375" style="3" customWidth="1"/>
    <col min="7" max="8" width="10.85546875" style="3" bestFit="1" customWidth="1"/>
    <col min="9" max="9" width="9.7109375" style="3" customWidth="1"/>
    <col min="10" max="10" width="11.28515625" style="3" bestFit="1" customWidth="1"/>
    <col min="11" max="11" width="9.7109375" style="3" customWidth="1"/>
    <col min="12" max="12" width="9.42578125" style="3" bestFit="1" customWidth="1"/>
    <col min="13" max="13" width="9.140625" style="3" customWidth="1"/>
    <col min="14" max="14" width="8.85546875" style="3"/>
    <col min="15" max="15" width="9.5703125" style="3" bestFit="1" customWidth="1"/>
    <col min="16" max="16" width="35.140625" style="3" customWidth="1"/>
    <col min="17" max="17" width="42.7109375" style="3" customWidth="1"/>
    <col min="18" max="18" width="10.140625" style="3" bestFit="1" customWidth="1"/>
    <col min="19" max="19" width="10.28515625" style="3" bestFit="1" customWidth="1"/>
    <col min="20" max="20" width="12.85546875" style="3" bestFit="1" customWidth="1"/>
    <col min="21" max="21" width="9" style="3" bestFit="1" customWidth="1"/>
    <col min="22" max="16384" width="8.85546875" style="3"/>
  </cols>
  <sheetData>
    <row r="1" spans="1:18" x14ac:dyDescent="0.25">
      <c r="A1" s="1" t="s">
        <v>2</v>
      </c>
    </row>
    <row r="2" spans="1:18" x14ac:dyDescent="0.25">
      <c r="A2" s="1" t="s">
        <v>57</v>
      </c>
    </row>
    <row r="3" spans="1:18" x14ac:dyDescent="0.25">
      <c r="A3" s="2" t="s">
        <v>0</v>
      </c>
      <c r="L3" s="9"/>
      <c r="M3" s="9"/>
    </row>
    <row r="5" spans="1:18" ht="15.6" customHeight="1" thickBot="1" x14ac:dyDescent="0.3">
      <c r="B5" s="438" t="s">
        <v>88</v>
      </c>
      <c r="C5" s="438"/>
      <c r="D5" s="438"/>
      <c r="E5" s="438"/>
      <c r="F5" s="439"/>
      <c r="G5" s="440" t="s">
        <v>89</v>
      </c>
      <c r="H5" s="441"/>
      <c r="I5" s="441"/>
      <c r="J5" s="441"/>
      <c r="K5" s="441"/>
      <c r="L5" s="441"/>
    </row>
    <row r="6" spans="1:18" ht="44.25" thickTop="1" thickBot="1" x14ac:dyDescent="0.3">
      <c r="A6" s="28" t="s">
        <v>51</v>
      </c>
      <c r="B6" s="17">
        <v>44926</v>
      </c>
      <c r="C6" s="17">
        <v>44834</v>
      </c>
      <c r="D6" s="17" t="s">
        <v>14</v>
      </c>
      <c r="E6" s="17">
        <v>44561</v>
      </c>
      <c r="F6" s="17" t="s">
        <v>14</v>
      </c>
      <c r="G6" s="83">
        <v>44926</v>
      </c>
      <c r="H6" s="83">
        <v>44834</v>
      </c>
      <c r="I6" s="83" t="s">
        <v>14</v>
      </c>
      <c r="J6" s="83">
        <v>44561</v>
      </c>
      <c r="K6" s="84" t="s">
        <v>14</v>
      </c>
      <c r="L6" s="84" t="s">
        <v>72</v>
      </c>
    </row>
    <row r="7" spans="1:18" ht="15" thickTop="1" x14ac:dyDescent="0.25">
      <c r="A7" s="18" t="s">
        <v>116</v>
      </c>
      <c r="B7" s="85"/>
      <c r="C7" s="85"/>
      <c r="D7" s="85"/>
      <c r="E7" s="85"/>
      <c r="F7" s="128"/>
      <c r="G7" s="129">
        <v>985463</v>
      </c>
      <c r="H7" s="129">
        <v>751169</v>
      </c>
      <c r="I7" s="131">
        <v>0.312</v>
      </c>
      <c r="J7" s="130">
        <v>681186</v>
      </c>
      <c r="K7" s="131">
        <v>0.44700000000000001</v>
      </c>
      <c r="L7" s="24">
        <v>0.308</v>
      </c>
      <c r="N7" s="31"/>
      <c r="O7" s="31"/>
      <c r="P7" s="31"/>
      <c r="Q7" s="31"/>
      <c r="R7" s="31"/>
    </row>
    <row r="8" spans="1:18" x14ac:dyDescent="0.25">
      <c r="A8" s="19" t="s">
        <v>10</v>
      </c>
      <c r="B8" s="86"/>
      <c r="C8" s="86"/>
      <c r="D8" s="86"/>
      <c r="E8" s="86"/>
      <c r="F8" s="132"/>
      <c r="G8" s="133">
        <v>830463</v>
      </c>
      <c r="H8" s="133">
        <v>598169</v>
      </c>
      <c r="I8" s="25">
        <v>0.38800000000000001</v>
      </c>
      <c r="J8" s="134">
        <v>681186</v>
      </c>
      <c r="K8" s="25">
        <v>0.219</v>
      </c>
      <c r="L8" s="25">
        <v>0.26</v>
      </c>
      <c r="N8" s="31"/>
      <c r="O8" s="31"/>
      <c r="P8" s="31"/>
      <c r="Q8" s="31"/>
      <c r="R8" s="31"/>
    </row>
    <row r="9" spans="1:18" x14ac:dyDescent="0.25">
      <c r="A9" s="19" t="s">
        <v>28</v>
      </c>
      <c r="B9" s="86"/>
      <c r="C9" s="86"/>
      <c r="D9" s="86"/>
      <c r="E9" s="86"/>
      <c r="F9" s="132"/>
      <c r="G9" s="133">
        <v>155000</v>
      </c>
      <c r="H9" s="133">
        <v>153000</v>
      </c>
      <c r="I9" s="25">
        <v>1.2999999999999999E-2</v>
      </c>
      <c r="J9" s="135" t="s">
        <v>111</v>
      </c>
      <c r="K9" s="25" t="s">
        <v>4</v>
      </c>
      <c r="L9" s="25">
        <v>4.8000000000000001E-2</v>
      </c>
      <c r="N9" s="31"/>
      <c r="O9" s="31"/>
      <c r="P9" s="31"/>
      <c r="Q9" s="31"/>
      <c r="R9" s="31"/>
    </row>
    <row r="10" spans="1:18" x14ac:dyDescent="0.25">
      <c r="A10" s="18" t="s">
        <v>52</v>
      </c>
      <c r="B10" s="136">
        <v>3310981</v>
      </c>
      <c r="C10" s="136">
        <v>3229308</v>
      </c>
      <c r="D10" s="137">
        <v>2.5000000000000001E-2</v>
      </c>
      <c r="E10" s="136">
        <v>4633145</v>
      </c>
      <c r="F10" s="137">
        <v>-0.28499999999999998</v>
      </c>
      <c r="G10" s="138">
        <v>2213164</v>
      </c>
      <c r="H10" s="138">
        <v>2105691</v>
      </c>
      <c r="I10" s="24">
        <v>5.0999999999999997E-2</v>
      </c>
      <c r="J10" s="139">
        <v>2935045</v>
      </c>
      <c r="K10" s="24">
        <v>-0.246</v>
      </c>
      <c r="L10" s="24">
        <v>0.69199999999999995</v>
      </c>
      <c r="N10" s="31"/>
      <c r="O10" s="31"/>
      <c r="P10" s="31"/>
      <c r="Q10" s="31"/>
      <c r="R10" s="31"/>
    </row>
    <row r="11" spans="1:18" x14ac:dyDescent="0.25">
      <c r="A11" s="18" t="s">
        <v>77</v>
      </c>
      <c r="B11" s="23">
        <v>1875688</v>
      </c>
      <c r="C11" s="23">
        <v>1810508</v>
      </c>
      <c r="D11" s="24">
        <v>3.5999999999999997E-2</v>
      </c>
      <c r="E11" s="23">
        <v>3126186</v>
      </c>
      <c r="F11" s="24">
        <v>-0.4</v>
      </c>
      <c r="G11" s="23">
        <v>1437610</v>
      </c>
      <c r="H11" s="23">
        <v>1364056</v>
      </c>
      <c r="I11" s="24">
        <v>5.3999999999999999E-2</v>
      </c>
      <c r="J11" s="23">
        <v>2249260</v>
      </c>
      <c r="K11" s="24">
        <v>-0.36099999999999999</v>
      </c>
      <c r="L11" s="24">
        <v>0.44900000000000001</v>
      </c>
      <c r="N11" s="31"/>
      <c r="O11" s="31"/>
      <c r="P11" s="31"/>
      <c r="Q11" s="31"/>
      <c r="R11" s="31"/>
    </row>
    <row r="12" spans="1:18" x14ac:dyDescent="0.25">
      <c r="A12" s="20" t="s">
        <v>73</v>
      </c>
      <c r="B12" s="140">
        <v>957686</v>
      </c>
      <c r="C12" s="140">
        <v>923623</v>
      </c>
      <c r="D12" s="142">
        <v>3.6999999999999998E-2</v>
      </c>
      <c r="E12" s="141">
        <v>952269</v>
      </c>
      <c r="F12" s="142">
        <v>6.0000000000000001E-3</v>
      </c>
      <c r="G12" s="143">
        <v>724517</v>
      </c>
      <c r="H12" s="143">
        <v>677238</v>
      </c>
      <c r="I12" s="12">
        <v>7.0000000000000007E-2</v>
      </c>
      <c r="J12" s="141">
        <v>710385</v>
      </c>
      <c r="K12" s="12">
        <v>0.02</v>
      </c>
      <c r="L12" s="12">
        <v>0.22700000000000001</v>
      </c>
      <c r="N12" s="31"/>
      <c r="O12" s="31"/>
      <c r="P12" s="31"/>
      <c r="Q12" s="31"/>
      <c r="R12" s="31"/>
    </row>
    <row r="13" spans="1:18" x14ac:dyDescent="0.25">
      <c r="A13" s="20" t="s">
        <v>97</v>
      </c>
      <c r="B13" s="140">
        <v>653335</v>
      </c>
      <c r="C13" s="140">
        <v>646175</v>
      </c>
      <c r="D13" s="142">
        <v>1.0999999999999999E-2</v>
      </c>
      <c r="E13" s="141">
        <v>791756</v>
      </c>
      <c r="F13" s="142">
        <v>-0.17499999999999999</v>
      </c>
      <c r="G13" s="143">
        <v>433193</v>
      </c>
      <c r="H13" s="143">
        <v>432227</v>
      </c>
      <c r="I13" s="12">
        <v>2E-3</v>
      </c>
      <c r="J13" s="141">
        <v>573815</v>
      </c>
      <c r="K13" s="12">
        <v>-0.245</v>
      </c>
      <c r="L13" s="12">
        <v>0.13500000000000001</v>
      </c>
      <c r="N13" s="31"/>
      <c r="O13" s="31"/>
      <c r="P13" s="31"/>
      <c r="Q13" s="31"/>
      <c r="R13" s="31"/>
    </row>
    <row r="14" spans="1:18" x14ac:dyDescent="0.25">
      <c r="A14" s="20" t="s">
        <v>28</v>
      </c>
      <c r="B14" s="27">
        <v>0</v>
      </c>
      <c r="C14" s="27">
        <v>0</v>
      </c>
      <c r="D14" s="96" t="s">
        <v>4</v>
      </c>
      <c r="E14" s="141">
        <v>1129902</v>
      </c>
      <c r="F14" s="142" t="s">
        <v>4</v>
      </c>
      <c r="G14" s="27">
        <v>0</v>
      </c>
      <c r="H14" s="27">
        <v>0</v>
      </c>
      <c r="I14" s="96" t="s">
        <v>4</v>
      </c>
      <c r="J14" s="141">
        <v>696960</v>
      </c>
      <c r="K14" s="12" t="s">
        <v>4</v>
      </c>
      <c r="L14" s="12">
        <v>0</v>
      </c>
      <c r="N14" s="31"/>
      <c r="O14" s="31"/>
      <c r="P14" s="31"/>
      <c r="Q14" s="31"/>
      <c r="R14" s="31"/>
    </row>
    <row r="15" spans="1:18" x14ac:dyDescent="0.25">
      <c r="A15" s="20" t="s">
        <v>74</v>
      </c>
      <c r="B15" s="140">
        <v>264667</v>
      </c>
      <c r="C15" s="140">
        <v>240710</v>
      </c>
      <c r="D15" s="142">
        <v>0.1</v>
      </c>
      <c r="E15" s="140">
        <v>252259</v>
      </c>
      <c r="F15" s="142">
        <v>4.9000000000000002E-2</v>
      </c>
      <c r="G15" s="143">
        <v>279900</v>
      </c>
      <c r="H15" s="143">
        <v>254591</v>
      </c>
      <c r="I15" s="12">
        <v>9.9000000000000005E-2</v>
      </c>
      <c r="J15" s="141">
        <v>268100</v>
      </c>
      <c r="K15" s="12">
        <v>4.3999999999999997E-2</v>
      </c>
      <c r="L15" s="12">
        <v>8.7999999999999995E-2</v>
      </c>
      <c r="N15" s="31"/>
      <c r="O15" s="31"/>
      <c r="P15" s="31"/>
      <c r="Q15" s="31"/>
      <c r="R15" s="31"/>
    </row>
    <row r="16" spans="1:18" s="98" customFormat="1" x14ac:dyDescent="0.25">
      <c r="A16" s="34" t="s">
        <v>75</v>
      </c>
      <c r="B16" s="144">
        <v>228045</v>
      </c>
      <c r="C16" s="144">
        <v>213900</v>
      </c>
      <c r="D16" s="146">
        <v>6.6000000000000003E-2</v>
      </c>
      <c r="E16" s="145">
        <v>211505</v>
      </c>
      <c r="F16" s="146">
        <v>7.8E-2</v>
      </c>
      <c r="G16" s="147">
        <v>228045</v>
      </c>
      <c r="H16" s="147">
        <v>213900</v>
      </c>
      <c r="I16" s="35">
        <v>6.6000000000000003E-2</v>
      </c>
      <c r="J16" s="145">
        <v>211505</v>
      </c>
      <c r="K16" s="35">
        <v>7.8E-2</v>
      </c>
      <c r="L16" s="35">
        <v>7.0999999999999994E-2</v>
      </c>
      <c r="N16" s="97"/>
      <c r="O16" s="97"/>
      <c r="P16" s="97"/>
      <c r="Q16" s="97"/>
      <c r="R16" s="97"/>
    </row>
    <row r="17" spans="1:18" s="98" customFormat="1" x14ac:dyDescent="0.25">
      <c r="A17" s="36" t="s">
        <v>76</v>
      </c>
      <c r="B17" s="148">
        <v>36622</v>
      </c>
      <c r="C17" s="148">
        <v>26810</v>
      </c>
      <c r="D17" s="150">
        <v>0.36599999999999999</v>
      </c>
      <c r="E17" s="149">
        <v>40754</v>
      </c>
      <c r="F17" s="150">
        <v>-0.10100000000000001</v>
      </c>
      <c r="G17" s="151">
        <v>51855</v>
      </c>
      <c r="H17" s="151">
        <v>40691</v>
      </c>
      <c r="I17" s="37">
        <v>0.27400000000000002</v>
      </c>
      <c r="J17" s="149">
        <v>56595</v>
      </c>
      <c r="K17" s="37">
        <v>-8.4000000000000005E-2</v>
      </c>
      <c r="L17" s="37">
        <v>1.6E-2</v>
      </c>
      <c r="N17" s="97"/>
      <c r="O17" s="97"/>
      <c r="P17" s="97"/>
      <c r="Q17" s="97"/>
      <c r="R17" s="97"/>
    </row>
    <row r="18" spans="1:18" x14ac:dyDescent="0.25">
      <c r="A18" s="18" t="s">
        <v>78</v>
      </c>
      <c r="B18" s="136">
        <v>816023</v>
      </c>
      <c r="C18" s="136">
        <v>795249</v>
      </c>
      <c r="D18" s="137">
        <v>2.5999999999999999E-2</v>
      </c>
      <c r="E18" s="136">
        <v>779824</v>
      </c>
      <c r="F18" s="137">
        <v>4.5999999999999999E-2</v>
      </c>
      <c r="G18" s="138">
        <v>501407</v>
      </c>
      <c r="H18" s="138">
        <v>454580</v>
      </c>
      <c r="I18" s="24">
        <v>0.10299999999999999</v>
      </c>
      <c r="J18" s="139">
        <v>461140</v>
      </c>
      <c r="K18" s="24">
        <v>8.6999999999999994E-2</v>
      </c>
      <c r="L18" s="24">
        <v>0.157</v>
      </c>
      <c r="N18" s="31"/>
      <c r="O18" s="31"/>
      <c r="P18" s="31"/>
      <c r="Q18" s="31"/>
      <c r="R18" s="31"/>
    </row>
    <row r="19" spans="1:18" x14ac:dyDescent="0.25">
      <c r="A19" s="20" t="s">
        <v>29</v>
      </c>
      <c r="B19" s="140">
        <v>417903</v>
      </c>
      <c r="C19" s="140">
        <v>416536</v>
      </c>
      <c r="D19" s="142">
        <v>3.0000000000000001E-3</v>
      </c>
      <c r="E19" s="141">
        <v>428248</v>
      </c>
      <c r="F19" s="142">
        <v>-2.4E-2</v>
      </c>
      <c r="G19" s="143">
        <v>224987</v>
      </c>
      <c r="H19" s="143">
        <v>174192</v>
      </c>
      <c r="I19" s="12">
        <v>0.29199999999999998</v>
      </c>
      <c r="J19" s="141">
        <v>173288</v>
      </c>
      <c r="K19" s="12">
        <v>0.29799999999999999</v>
      </c>
      <c r="L19" s="12">
        <v>7.0000000000000007E-2</v>
      </c>
      <c r="N19" s="31"/>
      <c r="O19" s="31"/>
      <c r="P19" s="31"/>
      <c r="Q19" s="31"/>
      <c r="R19" s="31"/>
    </row>
    <row r="20" spans="1:18" x14ac:dyDescent="0.25">
      <c r="A20" s="152" t="s">
        <v>90</v>
      </c>
      <c r="B20" s="140">
        <v>218264</v>
      </c>
      <c r="C20" s="140">
        <v>194827</v>
      </c>
      <c r="D20" s="142">
        <v>0.12</v>
      </c>
      <c r="E20" s="141">
        <v>139947</v>
      </c>
      <c r="F20" s="142">
        <v>0.56000000000000005</v>
      </c>
      <c r="G20" s="143">
        <v>164242</v>
      </c>
      <c r="H20" s="143">
        <v>163432</v>
      </c>
      <c r="I20" s="12">
        <v>5.0000000000000001E-3</v>
      </c>
      <c r="J20" s="141">
        <v>129848</v>
      </c>
      <c r="K20" s="12">
        <v>0.26500000000000001</v>
      </c>
      <c r="L20" s="12">
        <v>5.0999999999999997E-2</v>
      </c>
      <c r="N20" s="31"/>
      <c r="O20" s="31"/>
      <c r="P20" s="31"/>
      <c r="Q20" s="31"/>
      <c r="R20" s="31"/>
    </row>
    <row r="21" spans="1:18" x14ac:dyDescent="0.25">
      <c r="A21" s="21" t="s">
        <v>103</v>
      </c>
      <c r="B21" s="153">
        <v>179856</v>
      </c>
      <c r="C21" s="153">
        <v>183886</v>
      </c>
      <c r="D21" s="155">
        <v>-2.1999999999999999E-2</v>
      </c>
      <c r="E21" s="154">
        <v>211629</v>
      </c>
      <c r="F21" s="155">
        <v>-0.15</v>
      </c>
      <c r="G21" s="133">
        <v>112178</v>
      </c>
      <c r="H21" s="133">
        <v>116956</v>
      </c>
      <c r="I21" s="25">
        <v>-4.1000000000000002E-2</v>
      </c>
      <c r="J21" s="154">
        <v>158004</v>
      </c>
      <c r="K21" s="25">
        <v>-0.28999999999999998</v>
      </c>
      <c r="L21" s="25">
        <v>3.5000000000000003E-2</v>
      </c>
      <c r="N21" s="31"/>
      <c r="O21" s="31"/>
      <c r="P21" s="31"/>
      <c r="Q21" s="31"/>
      <c r="R21" s="31"/>
    </row>
    <row r="22" spans="1:18" x14ac:dyDescent="0.25">
      <c r="A22" s="22" t="s">
        <v>79</v>
      </c>
      <c r="B22" s="136">
        <v>619270</v>
      </c>
      <c r="C22" s="136">
        <v>623551</v>
      </c>
      <c r="D22" s="137">
        <v>-7.0000000000000001E-3</v>
      </c>
      <c r="E22" s="156">
        <v>727135</v>
      </c>
      <c r="F22" s="137">
        <v>-0.14799999999999999</v>
      </c>
      <c r="G22" s="138">
        <v>274147</v>
      </c>
      <c r="H22" s="138">
        <v>287055</v>
      </c>
      <c r="I22" s="24">
        <v>-4.4999999999999998E-2</v>
      </c>
      <c r="J22" s="156">
        <v>224645</v>
      </c>
      <c r="K22" s="24">
        <v>0.22</v>
      </c>
      <c r="L22" s="24">
        <v>8.5999999999999993E-2</v>
      </c>
      <c r="N22" s="31"/>
      <c r="O22" s="31"/>
      <c r="P22" s="31"/>
      <c r="Q22" s="31"/>
      <c r="R22" s="31"/>
    </row>
    <row r="23" spans="1:18" x14ac:dyDescent="0.25">
      <c r="A23" s="22" t="s">
        <v>53</v>
      </c>
      <c r="B23" s="85"/>
      <c r="C23" s="85"/>
      <c r="D23" s="85"/>
      <c r="E23" s="157"/>
      <c r="F23" s="128"/>
      <c r="G23" s="23">
        <v>3198627</v>
      </c>
      <c r="H23" s="23">
        <v>2856860</v>
      </c>
      <c r="I23" s="24">
        <v>0.12</v>
      </c>
      <c r="J23" s="23">
        <v>3616231</v>
      </c>
      <c r="K23" s="24">
        <v>-0.115</v>
      </c>
      <c r="L23" s="24">
        <v>1</v>
      </c>
      <c r="N23" s="31"/>
      <c r="O23" s="31"/>
      <c r="P23" s="31"/>
      <c r="Q23" s="31"/>
      <c r="R23" s="31"/>
    </row>
    <row r="24" spans="1:18" ht="15" x14ac:dyDescent="0.25">
      <c r="A24"/>
      <c r="B24"/>
      <c r="C24"/>
      <c r="D24"/>
      <c r="E24"/>
      <c r="F24"/>
      <c r="G24"/>
      <c r="H24"/>
      <c r="I24"/>
      <c r="J24"/>
      <c r="K24"/>
      <c r="L24"/>
    </row>
    <row r="25" spans="1:18" ht="15" x14ac:dyDescent="0.25">
      <c r="A25" s="95"/>
      <c r="B25"/>
      <c r="C25"/>
      <c r="D25"/>
      <c r="E25"/>
      <c r="F25"/>
      <c r="G25"/>
      <c r="H25"/>
      <c r="I25"/>
      <c r="J25"/>
      <c r="K25"/>
      <c r="L25"/>
    </row>
    <row r="26" spans="1:18" ht="15" x14ac:dyDescent="0.25">
      <c r="A26" s="95" t="s">
        <v>117</v>
      </c>
      <c r="B26"/>
      <c r="C26"/>
      <c r="D26"/>
      <c r="E26"/>
      <c r="F26"/>
      <c r="G26"/>
      <c r="H26"/>
      <c r="I26"/>
      <c r="J26"/>
      <c r="K26"/>
      <c r="L26"/>
    </row>
  </sheetData>
  <mergeCells count="2">
    <mergeCell ref="B5:F5"/>
    <mergeCell ref="G5:L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C8869-C622-41BE-ABD4-CC0574562546}">
  <sheetPr>
    <tabColor rgb="FF113A3F"/>
  </sheetPr>
  <dimension ref="A1:J30"/>
  <sheetViews>
    <sheetView showGridLines="0" zoomScale="80" zoomScaleNormal="80" workbookViewId="0">
      <pane ySplit="3" topLeftCell="A7" activePane="bottomLeft" state="frozen"/>
      <selection activeCell="A45" sqref="A45"/>
      <selection pane="bottomLeft" activeCell="C6" sqref="C6:C7"/>
    </sheetView>
  </sheetViews>
  <sheetFormatPr defaultColWidth="42.7109375" defaultRowHeight="14.25" x14ac:dyDescent="0.25"/>
  <cols>
    <col min="1" max="1" width="42.7109375" style="3"/>
    <col min="2" max="2" width="23.28515625" style="3" bestFit="1" customWidth="1"/>
    <col min="3" max="3" width="19.5703125" style="3" customWidth="1"/>
    <col min="4" max="4" width="19.85546875" style="3" bestFit="1" customWidth="1"/>
    <col min="5" max="5" width="14.140625" style="3" bestFit="1" customWidth="1"/>
    <col min="6" max="16384" width="42.7109375" style="3"/>
  </cols>
  <sheetData>
    <row r="1" spans="1:10" x14ac:dyDescent="0.25">
      <c r="A1" s="1" t="s">
        <v>2</v>
      </c>
    </row>
    <row r="2" spans="1:10" x14ac:dyDescent="0.25">
      <c r="A2" s="1" t="s">
        <v>495</v>
      </c>
    </row>
    <row r="3" spans="1:10" x14ac:dyDescent="0.25">
      <c r="A3" s="2" t="s">
        <v>0</v>
      </c>
      <c r="B3" s="9"/>
      <c r="C3" s="9"/>
      <c r="D3" s="9"/>
      <c r="E3" s="9"/>
      <c r="F3" s="9"/>
    </row>
    <row r="6" spans="1:10" ht="15" customHeight="1" x14ac:dyDescent="0.25">
      <c r="A6" s="442" t="s">
        <v>33</v>
      </c>
      <c r="B6" s="444" t="s">
        <v>49</v>
      </c>
      <c r="C6" s="444" t="s">
        <v>95</v>
      </c>
      <c r="D6" s="444" t="s">
        <v>82</v>
      </c>
      <c r="E6" s="444" t="s">
        <v>12</v>
      </c>
    </row>
    <row r="7" spans="1:10" ht="51" customHeight="1" thickBot="1" x14ac:dyDescent="0.3">
      <c r="A7" s="443"/>
      <c r="B7" s="445"/>
      <c r="C7" s="445"/>
      <c r="D7" s="445" t="s">
        <v>81</v>
      </c>
      <c r="E7" s="445"/>
    </row>
    <row r="8" spans="1:10" ht="15" thickBot="1" x14ac:dyDescent="0.3">
      <c r="A8" s="14" t="s">
        <v>47</v>
      </c>
      <c r="B8" s="30">
        <v>-1</v>
      </c>
      <c r="C8" s="30">
        <v>-2</v>
      </c>
      <c r="D8" s="30">
        <v>-3</v>
      </c>
      <c r="E8" s="15" t="s">
        <v>13</v>
      </c>
    </row>
    <row r="9" spans="1:10" ht="15" thickBot="1" x14ac:dyDescent="0.3">
      <c r="A9" s="158" t="s">
        <v>105</v>
      </c>
      <c r="B9" s="159"/>
      <c r="C9" s="159"/>
      <c r="D9" s="159"/>
      <c r="E9" s="160">
        <v>205783</v>
      </c>
      <c r="G9" s="10"/>
      <c r="H9" s="10"/>
      <c r="I9" s="10"/>
      <c r="J9" s="10"/>
    </row>
    <row r="10" spans="1:10" ht="15" thickBot="1" x14ac:dyDescent="0.3">
      <c r="A10" s="161" t="s">
        <v>10</v>
      </c>
      <c r="B10" s="162"/>
      <c r="C10" s="162"/>
      <c r="D10" s="162"/>
      <c r="E10" s="163">
        <v>190175</v>
      </c>
      <c r="G10" s="10"/>
      <c r="H10" s="10"/>
      <c r="I10" s="10"/>
      <c r="J10" s="10"/>
    </row>
    <row r="11" spans="1:10" ht="15" thickBot="1" x14ac:dyDescent="0.3">
      <c r="A11" s="161" t="s">
        <v>28</v>
      </c>
      <c r="B11" s="162"/>
      <c r="C11" s="162"/>
      <c r="D11" s="162"/>
      <c r="E11" s="163">
        <v>15608</v>
      </c>
      <c r="G11" s="10"/>
      <c r="H11" s="10"/>
      <c r="I11" s="10"/>
      <c r="J11" s="10"/>
    </row>
    <row r="12" spans="1:10" ht="15" thickBot="1" x14ac:dyDescent="0.3">
      <c r="A12" s="158" t="s">
        <v>15</v>
      </c>
      <c r="B12" s="160">
        <v>-316175</v>
      </c>
      <c r="C12" s="160">
        <v>-13</v>
      </c>
      <c r="D12" s="160">
        <v>144478</v>
      </c>
      <c r="E12" s="160">
        <v>-171710</v>
      </c>
      <c r="G12" s="10"/>
      <c r="H12" s="10"/>
      <c r="I12" s="10"/>
      <c r="J12" s="10"/>
    </row>
    <row r="13" spans="1:10" ht="15" thickBot="1" x14ac:dyDescent="0.3">
      <c r="A13" s="158" t="s">
        <v>106</v>
      </c>
      <c r="B13" s="160">
        <v>-133234</v>
      </c>
      <c r="C13" s="164" t="s">
        <v>91</v>
      </c>
      <c r="D13" s="160">
        <v>62506</v>
      </c>
      <c r="E13" s="160">
        <v>-70728</v>
      </c>
      <c r="G13" s="10"/>
      <c r="H13" s="10"/>
      <c r="I13" s="10"/>
      <c r="J13" s="10"/>
    </row>
    <row r="14" spans="1:10" ht="15" thickBot="1" x14ac:dyDescent="0.3">
      <c r="A14" s="165" t="s">
        <v>73</v>
      </c>
      <c r="B14" s="164">
        <v>34828</v>
      </c>
      <c r="C14" s="164" t="s">
        <v>91</v>
      </c>
      <c r="D14" s="164">
        <v>-4678</v>
      </c>
      <c r="E14" s="164">
        <v>30150</v>
      </c>
      <c r="G14" s="10"/>
      <c r="H14" s="10"/>
      <c r="I14" s="10"/>
      <c r="J14" s="10"/>
    </row>
    <row r="15" spans="1:10" ht="15" thickBot="1" x14ac:dyDescent="0.3">
      <c r="A15" s="165" t="s">
        <v>97</v>
      </c>
      <c r="B15" s="164">
        <v>-221546</v>
      </c>
      <c r="C15" s="164" t="s">
        <v>91</v>
      </c>
      <c r="D15" s="164">
        <v>93939</v>
      </c>
      <c r="E15" s="164">
        <v>-127607</v>
      </c>
      <c r="G15" s="10"/>
      <c r="H15" s="10"/>
      <c r="I15" s="10"/>
      <c r="J15" s="10"/>
    </row>
    <row r="16" spans="1:10" ht="15" thickBot="1" x14ac:dyDescent="0.3">
      <c r="A16" s="165" t="s">
        <v>74</v>
      </c>
      <c r="B16" s="164">
        <v>53484</v>
      </c>
      <c r="C16" s="164" t="s">
        <v>91</v>
      </c>
      <c r="D16" s="164">
        <v>-26755</v>
      </c>
      <c r="E16" s="164">
        <v>26729</v>
      </c>
      <c r="G16" s="10"/>
      <c r="H16" s="10"/>
      <c r="I16" s="10"/>
      <c r="J16" s="10"/>
    </row>
    <row r="17" spans="1:10" ht="15" thickBot="1" x14ac:dyDescent="0.3">
      <c r="A17" s="165" t="s">
        <v>107</v>
      </c>
      <c r="B17" s="164">
        <v>57223</v>
      </c>
      <c r="C17" s="164" t="s">
        <v>91</v>
      </c>
      <c r="D17" s="164">
        <v>-26755</v>
      </c>
      <c r="E17" s="164">
        <v>30468</v>
      </c>
      <c r="G17" s="10"/>
      <c r="H17" s="10"/>
      <c r="I17" s="10"/>
      <c r="J17" s="10"/>
    </row>
    <row r="18" spans="1:10" ht="15" thickBot="1" x14ac:dyDescent="0.3">
      <c r="A18" s="165" t="s">
        <v>108</v>
      </c>
      <c r="B18" s="164">
        <v>-3739</v>
      </c>
      <c r="C18" s="164" t="s">
        <v>91</v>
      </c>
      <c r="D18" s="164" t="s">
        <v>91</v>
      </c>
      <c r="E18" s="164">
        <v>-3739</v>
      </c>
      <c r="G18" s="10"/>
      <c r="H18" s="10"/>
      <c r="I18" s="10"/>
      <c r="J18" s="10"/>
    </row>
    <row r="19" spans="1:10" ht="15" thickBot="1" x14ac:dyDescent="0.3">
      <c r="A19" s="158" t="s">
        <v>80</v>
      </c>
      <c r="B19" s="160">
        <v>-41238</v>
      </c>
      <c r="C19" s="164" t="s">
        <v>91</v>
      </c>
      <c r="D19" s="160">
        <v>54504</v>
      </c>
      <c r="E19" s="160">
        <v>13266</v>
      </c>
      <c r="G19" s="10"/>
      <c r="H19" s="10"/>
      <c r="I19" s="10"/>
      <c r="J19" s="10"/>
    </row>
    <row r="20" spans="1:10" ht="15" thickBot="1" x14ac:dyDescent="0.3">
      <c r="A20" s="165" t="s">
        <v>29</v>
      </c>
      <c r="B20" s="164">
        <v>38576</v>
      </c>
      <c r="C20" s="164" t="s">
        <v>91</v>
      </c>
      <c r="D20" s="164">
        <v>-7536</v>
      </c>
      <c r="E20" s="164">
        <v>31040</v>
      </c>
      <c r="G20" s="10"/>
      <c r="H20" s="10"/>
      <c r="I20" s="10"/>
      <c r="J20" s="10"/>
    </row>
    <row r="21" spans="1:10" ht="15" thickBot="1" x14ac:dyDescent="0.3">
      <c r="A21" s="165" t="s">
        <v>9</v>
      </c>
      <c r="B21" s="164">
        <v>30937</v>
      </c>
      <c r="C21" s="164" t="s">
        <v>91</v>
      </c>
      <c r="D21" s="164">
        <v>-2885</v>
      </c>
      <c r="E21" s="164">
        <v>28052</v>
      </c>
      <c r="G21" s="10"/>
      <c r="H21" s="10"/>
      <c r="I21" s="10"/>
      <c r="J21" s="10"/>
    </row>
    <row r="22" spans="1:10" ht="15" thickBot="1" x14ac:dyDescent="0.3">
      <c r="A22" s="165" t="s">
        <v>103</v>
      </c>
      <c r="B22" s="164">
        <v>-110751</v>
      </c>
      <c r="C22" s="164" t="s">
        <v>91</v>
      </c>
      <c r="D22" s="164">
        <v>64925</v>
      </c>
      <c r="E22" s="164">
        <v>-45826</v>
      </c>
      <c r="G22" s="10"/>
      <c r="H22" s="10"/>
      <c r="I22" s="10"/>
      <c r="J22" s="10"/>
    </row>
    <row r="23" spans="1:10" ht="15" thickBot="1" x14ac:dyDescent="0.3">
      <c r="A23" s="158" t="s">
        <v>1</v>
      </c>
      <c r="B23" s="160">
        <v>-141703</v>
      </c>
      <c r="C23" s="160">
        <v>-13</v>
      </c>
      <c r="D23" s="160">
        <v>27468</v>
      </c>
      <c r="E23" s="160">
        <v>-114248</v>
      </c>
      <c r="G23" s="10"/>
      <c r="H23" s="10"/>
      <c r="I23" s="10"/>
      <c r="J23" s="10"/>
    </row>
    <row r="24" spans="1:10" ht="15" thickBot="1" x14ac:dyDescent="0.3">
      <c r="A24" s="16" t="s">
        <v>48</v>
      </c>
      <c r="B24" s="166">
        <v>-316175</v>
      </c>
      <c r="C24" s="166">
        <v>-13</v>
      </c>
      <c r="D24" s="166">
        <v>144478</v>
      </c>
      <c r="E24" s="166">
        <v>34073</v>
      </c>
      <c r="G24" s="10"/>
      <c r="H24" s="10"/>
      <c r="I24" s="10"/>
      <c r="J24" s="10"/>
    </row>
    <row r="25" spans="1:10" ht="15" x14ac:dyDescent="0.25">
      <c r="A25"/>
      <c r="B25"/>
      <c r="C25"/>
      <c r="D25"/>
      <c r="E25"/>
    </row>
    <row r="26" spans="1:10" ht="15" x14ac:dyDescent="0.25">
      <c r="A26"/>
      <c r="B26"/>
      <c r="C26"/>
      <c r="D26"/>
      <c r="E26"/>
    </row>
    <row r="27" spans="1:10" ht="15" x14ac:dyDescent="0.25">
      <c r="A27" s="95" t="s">
        <v>50</v>
      </c>
      <c r="B27"/>
      <c r="C27"/>
      <c r="D27"/>
      <c r="E27"/>
    </row>
    <row r="28" spans="1:10" ht="43.9" customHeight="1" x14ac:dyDescent="0.25">
      <c r="A28" s="433" t="s">
        <v>109</v>
      </c>
      <c r="B28" s="433"/>
      <c r="C28" s="433"/>
      <c r="D28" s="433"/>
      <c r="E28" s="433"/>
    </row>
    <row r="29" spans="1:10" ht="15" x14ac:dyDescent="0.25">
      <c r="A29" s="95" t="s">
        <v>110</v>
      </c>
      <c r="B29"/>
      <c r="C29"/>
      <c r="D29"/>
      <c r="E29"/>
    </row>
    <row r="30" spans="1:10" x14ac:dyDescent="0.25">
      <c r="A30" s="95"/>
    </row>
  </sheetData>
  <mergeCells count="6">
    <mergeCell ref="A28:E28"/>
    <mergeCell ref="A6:A7"/>
    <mergeCell ref="B6:B7"/>
    <mergeCell ref="C6:C7"/>
    <mergeCell ref="D6:D7"/>
    <mergeCell ref="E6:E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3EF95-B9AE-41E8-8F06-8F92304AA9FF}">
  <sheetPr>
    <tabColor rgb="FF113A3F"/>
  </sheetPr>
  <dimension ref="A1:J30"/>
  <sheetViews>
    <sheetView showGridLines="0" zoomScale="80" zoomScaleNormal="80" workbookViewId="0">
      <pane ySplit="3" topLeftCell="A4" activePane="bottomLeft" state="frozen"/>
      <selection activeCell="A45" sqref="A45"/>
      <selection pane="bottomLeft" activeCell="G33" sqref="G33"/>
    </sheetView>
  </sheetViews>
  <sheetFormatPr defaultColWidth="42.7109375" defaultRowHeight="14.25" x14ac:dyDescent="0.25"/>
  <cols>
    <col min="1" max="1" width="42.7109375" style="3"/>
    <col min="2" max="2" width="23.28515625" style="3" bestFit="1" customWidth="1"/>
    <col min="3" max="3" width="19.5703125" style="3" customWidth="1"/>
    <col min="4" max="4" width="19.85546875" style="3" bestFit="1" customWidth="1"/>
    <col min="5" max="5" width="14.140625" style="3" bestFit="1" customWidth="1"/>
    <col min="6" max="16384" width="42.7109375" style="3"/>
  </cols>
  <sheetData>
    <row r="1" spans="1:10" x14ac:dyDescent="0.25">
      <c r="A1" s="1" t="s">
        <v>2</v>
      </c>
    </row>
    <row r="2" spans="1:10" x14ac:dyDescent="0.25">
      <c r="A2" s="1" t="s">
        <v>496</v>
      </c>
    </row>
    <row r="3" spans="1:10" x14ac:dyDescent="0.25">
      <c r="A3" s="2" t="s">
        <v>0</v>
      </c>
      <c r="B3" s="9"/>
      <c r="C3" s="9"/>
      <c r="D3" s="9"/>
      <c r="E3" s="9"/>
      <c r="F3" s="9"/>
    </row>
    <row r="6" spans="1:10" ht="15" customHeight="1" x14ac:dyDescent="0.25">
      <c r="A6" s="442" t="s">
        <v>33</v>
      </c>
      <c r="B6" s="444" t="s">
        <v>49</v>
      </c>
      <c r="C6" s="444" t="s">
        <v>95</v>
      </c>
      <c r="D6" s="444" t="s">
        <v>82</v>
      </c>
      <c r="E6" s="444" t="s">
        <v>12</v>
      </c>
    </row>
    <row r="7" spans="1:10" ht="15" thickBot="1" x14ac:dyDescent="0.3">
      <c r="A7" s="443"/>
      <c r="B7" s="445"/>
      <c r="C7" s="445"/>
      <c r="D7" s="445" t="s">
        <v>81</v>
      </c>
      <c r="E7" s="445"/>
    </row>
    <row r="8" spans="1:10" ht="15" thickBot="1" x14ac:dyDescent="0.3">
      <c r="A8" s="14" t="s">
        <v>47</v>
      </c>
      <c r="B8" s="30">
        <v>-1</v>
      </c>
      <c r="C8" s="30">
        <v>-2</v>
      </c>
      <c r="D8" s="30">
        <v>-3</v>
      </c>
      <c r="E8" s="15" t="s">
        <v>13</v>
      </c>
    </row>
    <row r="9" spans="1:10" ht="15" thickBot="1" x14ac:dyDescent="0.3">
      <c r="A9" s="158" t="s">
        <v>105</v>
      </c>
      <c r="B9" s="167"/>
      <c r="C9" s="167"/>
      <c r="D9" s="167"/>
      <c r="E9" s="168">
        <v>252394</v>
      </c>
      <c r="G9" s="10"/>
      <c r="H9" s="10"/>
      <c r="I9" s="10"/>
      <c r="J9" s="10"/>
    </row>
    <row r="10" spans="1:10" ht="15" thickBot="1" x14ac:dyDescent="0.3">
      <c r="A10" s="161" t="s">
        <v>10</v>
      </c>
      <c r="B10" s="169"/>
      <c r="C10" s="169"/>
      <c r="D10" s="169"/>
      <c r="E10" s="170">
        <v>250394</v>
      </c>
      <c r="G10" s="10"/>
      <c r="H10" s="10"/>
      <c r="I10" s="10"/>
      <c r="J10" s="10"/>
    </row>
    <row r="11" spans="1:10" ht="15" thickBot="1" x14ac:dyDescent="0.3">
      <c r="A11" s="161" t="s">
        <v>28</v>
      </c>
      <c r="B11" s="169"/>
      <c r="C11" s="169"/>
      <c r="D11" s="169"/>
      <c r="E11" s="170">
        <v>2000</v>
      </c>
      <c r="G11" s="10"/>
      <c r="H11" s="10"/>
      <c r="I11" s="10"/>
      <c r="J11" s="10"/>
    </row>
    <row r="12" spans="1:10" ht="15" thickBot="1" x14ac:dyDescent="0.3">
      <c r="A12" s="158" t="s">
        <v>15</v>
      </c>
      <c r="B12" s="168">
        <v>-95345</v>
      </c>
      <c r="C12" s="171" t="s">
        <v>91</v>
      </c>
      <c r="D12" s="168">
        <v>172383</v>
      </c>
      <c r="E12" s="168">
        <v>77038</v>
      </c>
      <c r="G12" s="10"/>
      <c r="H12" s="10"/>
      <c r="I12" s="10"/>
      <c r="J12" s="10"/>
    </row>
    <row r="13" spans="1:10" ht="15" thickBot="1" x14ac:dyDescent="0.3">
      <c r="A13" s="158" t="s">
        <v>106</v>
      </c>
      <c r="B13" s="168">
        <v>-26291</v>
      </c>
      <c r="C13" s="171" t="s">
        <v>91</v>
      </c>
      <c r="D13" s="168">
        <v>107220</v>
      </c>
      <c r="E13" s="168">
        <v>80929</v>
      </c>
      <c r="G13" s="10"/>
      <c r="H13" s="10"/>
      <c r="I13" s="10"/>
      <c r="J13" s="10"/>
    </row>
    <row r="14" spans="1:10" ht="15" thickBot="1" x14ac:dyDescent="0.3">
      <c r="A14" s="165" t="s">
        <v>73</v>
      </c>
      <c r="B14" s="172">
        <v>-5757</v>
      </c>
      <c r="C14" s="172" t="s">
        <v>91</v>
      </c>
      <c r="D14" s="172">
        <v>53036</v>
      </c>
      <c r="E14" s="172">
        <v>47279</v>
      </c>
      <c r="G14" s="10"/>
      <c r="H14" s="10"/>
      <c r="I14" s="10"/>
      <c r="J14" s="10"/>
    </row>
    <row r="15" spans="1:10" ht="15" thickBot="1" x14ac:dyDescent="0.3">
      <c r="A15" s="165" t="s">
        <v>97</v>
      </c>
      <c r="B15" s="172">
        <v>-44417</v>
      </c>
      <c r="C15" s="172" t="s">
        <v>91</v>
      </c>
      <c r="D15" s="172">
        <v>45383</v>
      </c>
      <c r="E15" s="172">
        <v>966</v>
      </c>
      <c r="G15" s="10"/>
      <c r="H15" s="10"/>
      <c r="I15" s="10"/>
      <c r="J15" s="10"/>
    </row>
    <row r="16" spans="1:10" ht="15" thickBot="1" x14ac:dyDescent="0.3">
      <c r="A16" s="165" t="s">
        <v>74</v>
      </c>
      <c r="B16" s="172">
        <v>23883</v>
      </c>
      <c r="C16" s="172" t="s">
        <v>91</v>
      </c>
      <c r="D16" s="172">
        <v>8801</v>
      </c>
      <c r="E16" s="172">
        <v>32684</v>
      </c>
      <c r="G16" s="10"/>
      <c r="H16" s="10"/>
      <c r="I16" s="10"/>
      <c r="J16" s="10"/>
    </row>
    <row r="17" spans="1:10" ht="15" thickBot="1" x14ac:dyDescent="0.3">
      <c r="A17" s="165" t="s">
        <v>107</v>
      </c>
      <c r="B17" s="172">
        <v>20670</v>
      </c>
      <c r="C17" s="172" t="s">
        <v>91</v>
      </c>
      <c r="D17" s="172">
        <v>850</v>
      </c>
      <c r="E17" s="172">
        <v>21520</v>
      </c>
      <c r="G17" s="10"/>
      <c r="H17" s="10"/>
      <c r="I17" s="10"/>
      <c r="J17" s="10"/>
    </row>
    <row r="18" spans="1:10" ht="15" thickBot="1" x14ac:dyDescent="0.3">
      <c r="A18" s="165" t="s">
        <v>108</v>
      </c>
      <c r="B18" s="172">
        <v>3213</v>
      </c>
      <c r="C18" s="172" t="s">
        <v>91</v>
      </c>
      <c r="D18" s="172">
        <v>7951</v>
      </c>
      <c r="E18" s="172">
        <v>11164</v>
      </c>
      <c r="G18" s="10"/>
      <c r="H18" s="10"/>
      <c r="I18" s="10"/>
      <c r="J18" s="10"/>
    </row>
    <row r="19" spans="1:10" ht="15" thickBot="1" x14ac:dyDescent="0.3">
      <c r="A19" s="158" t="s">
        <v>80</v>
      </c>
      <c r="B19" s="168">
        <v>-36790</v>
      </c>
      <c r="C19" s="171" t="s">
        <v>91</v>
      </c>
      <c r="D19" s="168">
        <v>57075</v>
      </c>
      <c r="E19" s="168">
        <v>20285</v>
      </c>
      <c r="G19" s="10"/>
      <c r="H19" s="10"/>
      <c r="I19" s="10"/>
      <c r="J19" s="10"/>
    </row>
    <row r="20" spans="1:10" ht="15" thickBot="1" x14ac:dyDescent="0.3">
      <c r="A20" s="165" t="s">
        <v>29</v>
      </c>
      <c r="B20" s="172">
        <v>8105</v>
      </c>
      <c r="C20" s="172" t="s">
        <v>91</v>
      </c>
      <c r="D20" s="172">
        <v>16934</v>
      </c>
      <c r="E20" s="172">
        <v>25039</v>
      </c>
      <c r="G20" s="10"/>
      <c r="H20" s="10"/>
      <c r="I20" s="10"/>
      <c r="J20" s="10"/>
    </row>
    <row r="21" spans="1:10" ht="15" thickBot="1" x14ac:dyDescent="0.3">
      <c r="A21" s="165" t="s">
        <v>9</v>
      </c>
      <c r="B21" s="172">
        <v>-4997</v>
      </c>
      <c r="C21" s="172" t="s">
        <v>91</v>
      </c>
      <c r="D21" s="172">
        <v>5021</v>
      </c>
      <c r="E21" s="172">
        <v>24</v>
      </c>
      <c r="G21" s="10"/>
      <c r="H21" s="10"/>
      <c r="I21" s="10"/>
      <c r="J21" s="10"/>
    </row>
    <row r="22" spans="1:10" ht="15" thickBot="1" x14ac:dyDescent="0.3">
      <c r="A22" s="165" t="s">
        <v>103</v>
      </c>
      <c r="B22" s="172">
        <v>-39898</v>
      </c>
      <c r="C22" s="172" t="s">
        <v>91</v>
      </c>
      <c r="D22" s="172">
        <v>35120</v>
      </c>
      <c r="E22" s="172">
        <v>-4778</v>
      </c>
      <c r="G22" s="10"/>
      <c r="H22" s="10"/>
      <c r="I22" s="10"/>
      <c r="J22" s="10"/>
    </row>
    <row r="23" spans="1:10" ht="15" thickBot="1" x14ac:dyDescent="0.3">
      <c r="A23" s="158" t="s">
        <v>1</v>
      </c>
      <c r="B23" s="168">
        <v>-32264</v>
      </c>
      <c r="C23" s="171" t="s">
        <v>91</v>
      </c>
      <c r="D23" s="168">
        <v>8088</v>
      </c>
      <c r="E23" s="168">
        <v>-24176</v>
      </c>
      <c r="G23" s="10"/>
      <c r="H23" s="10"/>
      <c r="I23" s="10"/>
      <c r="J23" s="10"/>
    </row>
    <row r="24" spans="1:10" ht="15" thickBot="1" x14ac:dyDescent="0.3">
      <c r="A24" s="16" t="s">
        <v>48</v>
      </c>
      <c r="B24" s="166">
        <v>-95345</v>
      </c>
      <c r="C24" s="166" t="s">
        <v>91</v>
      </c>
      <c r="D24" s="166">
        <v>172383</v>
      </c>
      <c r="E24" s="166">
        <v>329432</v>
      </c>
      <c r="G24" s="10"/>
      <c r="H24" s="10"/>
      <c r="I24" s="10"/>
      <c r="J24" s="10"/>
    </row>
    <row r="25" spans="1:10" ht="15" x14ac:dyDescent="0.25">
      <c r="A25"/>
      <c r="B25"/>
      <c r="C25"/>
      <c r="D25"/>
      <c r="E25"/>
    </row>
    <row r="26" spans="1:10" ht="15" x14ac:dyDescent="0.25">
      <c r="A26"/>
      <c r="B26"/>
      <c r="C26"/>
      <c r="D26"/>
      <c r="E26"/>
    </row>
    <row r="27" spans="1:10" ht="15" x14ac:dyDescent="0.25">
      <c r="A27" s="95" t="s">
        <v>50</v>
      </c>
      <c r="B27"/>
      <c r="C27"/>
      <c r="D27"/>
      <c r="E27"/>
    </row>
    <row r="28" spans="1:10" ht="43.9" customHeight="1" x14ac:dyDescent="0.25">
      <c r="A28" s="433" t="s">
        <v>109</v>
      </c>
      <c r="B28" s="433"/>
      <c r="C28" s="433"/>
      <c r="D28" s="433"/>
      <c r="E28" s="433"/>
    </row>
    <row r="29" spans="1:10" ht="15" x14ac:dyDescent="0.25">
      <c r="A29" s="95" t="s">
        <v>110</v>
      </c>
      <c r="B29"/>
      <c r="C29"/>
      <c r="D29"/>
      <c r="E29"/>
    </row>
    <row r="30" spans="1:10" x14ac:dyDescent="0.25">
      <c r="A30" s="95"/>
    </row>
  </sheetData>
  <mergeCells count="6">
    <mergeCell ref="A28:E28"/>
    <mergeCell ref="A6:A7"/>
    <mergeCell ref="B6:B7"/>
    <mergeCell ref="C6:C7"/>
    <mergeCell ref="D6:D7"/>
    <mergeCell ref="E6:E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A3FA5-16F7-4A1A-B6D6-1CCA1A5E5496}">
  <sheetPr>
    <tabColor rgb="FF113A3F"/>
  </sheetPr>
  <dimension ref="A1:P36"/>
  <sheetViews>
    <sheetView showGridLines="0" zoomScale="80" zoomScaleNormal="80" workbookViewId="0">
      <pane ySplit="3" topLeftCell="A4" activePane="bottomLeft" state="frozen"/>
      <selection activeCell="A45" sqref="A45"/>
      <selection pane="bottomLeft" activeCell="A8" sqref="A8"/>
    </sheetView>
  </sheetViews>
  <sheetFormatPr defaultColWidth="8.85546875" defaultRowHeight="14.25" x14ac:dyDescent="0.25"/>
  <cols>
    <col min="1" max="1" width="73.5703125" style="3" customWidth="1"/>
    <col min="2" max="2" width="11.42578125" style="3" bestFit="1" customWidth="1"/>
    <col min="3" max="3" width="11.7109375" style="3" bestFit="1" customWidth="1"/>
    <col min="4" max="4" width="8.42578125" style="26" bestFit="1" customWidth="1"/>
    <col min="5" max="5" width="12.85546875" style="3" bestFit="1" customWidth="1"/>
    <col min="6" max="6" width="12" style="3" bestFit="1" customWidth="1"/>
    <col min="7" max="7" width="8.42578125" style="26" bestFit="1" customWidth="1"/>
    <col min="8" max="16384" width="8.85546875" style="3"/>
  </cols>
  <sheetData>
    <row r="1" spans="1:14" x14ac:dyDescent="0.25">
      <c r="A1" s="1" t="s">
        <v>2</v>
      </c>
    </row>
    <row r="2" spans="1:14" x14ac:dyDescent="0.25">
      <c r="A2" s="1" t="s">
        <v>56</v>
      </c>
    </row>
    <row r="3" spans="1:14" x14ac:dyDescent="0.25">
      <c r="A3" s="2" t="s">
        <v>0</v>
      </c>
      <c r="B3" s="9"/>
      <c r="C3" s="9"/>
      <c r="D3" s="29"/>
      <c r="E3" s="9"/>
      <c r="F3" s="9"/>
      <c r="G3" s="29"/>
    </row>
    <row r="5" spans="1:14" x14ac:dyDescent="0.25">
      <c r="A5" s="173" t="s">
        <v>42</v>
      </c>
      <c r="B5" s="174" t="s">
        <v>498</v>
      </c>
      <c r="C5" s="174" t="s">
        <v>499</v>
      </c>
      <c r="D5" s="175" t="s">
        <v>3</v>
      </c>
      <c r="E5" s="174" t="s">
        <v>500</v>
      </c>
      <c r="F5" s="176" t="s">
        <v>501</v>
      </c>
      <c r="G5" s="175" t="s">
        <v>3</v>
      </c>
    </row>
    <row r="6" spans="1:14" ht="15" customHeight="1" x14ac:dyDescent="0.25">
      <c r="A6" s="177" t="s">
        <v>43</v>
      </c>
      <c r="B6" s="178">
        <v>27435</v>
      </c>
      <c r="C6" s="179">
        <v>29931</v>
      </c>
      <c r="D6" s="230">
        <v>-8.3000000000000004E-2</v>
      </c>
      <c r="E6" s="179">
        <v>93875</v>
      </c>
      <c r="F6" s="179">
        <v>74362</v>
      </c>
      <c r="G6" s="230">
        <v>0.26200000000000001</v>
      </c>
      <c r="I6" s="31"/>
      <c r="J6" s="31"/>
      <c r="K6" s="31"/>
      <c r="L6" s="31"/>
      <c r="M6" s="31"/>
      <c r="N6" s="31"/>
    </row>
    <row r="7" spans="1:14" ht="15" customHeight="1" x14ac:dyDescent="0.25">
      <c r="A7" s="177" t="s">
        <v>27</v>
      </c>
      <c r="B7" s="178">
        <v>6641</v>
      </c>
      <c r="C7" s="179">
        <v>6255</v>
      </c>
      <c r="D7" s="180">
        <v>6.2E-2</v>
      </c>
      <c r="E7" s="179">
        <v>32955</v>
      </c>
      <c r="F7" s="179">
        <v>23140</v>
      </c>
      <c r="G7" s="180">
        <v>0.42399999999999999</v>
      </c>
      <c r="I7" s="31"/>
      <c r="J7" s="31"/>
      <c r="K7" s="31"/>
      <c r="L7" s="31"/>
      <c r="M7" s="31"/>
      <c r="N7" s="31"/>
    </row>
    <row r="8" spans="1:14" ht="15" customHeight="1" x14ac:dyDescent="0.25">
      <c r="A8" s="177" t="s">
        <v>530</v>
      </c>
      <c r="B8" s="178">
        <v>10437</v>
      </c>
      <c r="C8" s="179">
        <v>-2110</v>
      </c>
      <c r="D8" s="180" t="s">
        <v>4</v>
      </c>
      <c r="E8" s="179">
        <v>-2717</v>
      </c>
      <c r="F8" s="179">
        <v>-1142</v>
      </c>
      <c r="G8" s="180" t="s">
        <v>4</v>
      </c>
      <c r="I8" s="31"/>
      <c r="J8" s="31"/>
      <c r="K8" s="31"/>
      <c r="L8" s="31"/>
      <c r="M8" s="31"/>
      <c r="N8" s="31"/>
    </row>
    <row r="9" spans="1:14" ht="15" customHeight="1" x14ac:dyDescent="0.25">
      <c r="A9" s="177" t="s">
        <v>16</v>
      </c>
      <c r="B9" s="178">
        <v>-15521</v>
      </c>
      <c r="C9" s="179">
        <v>-20353</v>
      </c>
      <c r="D9" s="180">
        <v>-0.23699999999999999</v>
      </c>
      <c r="E9" s="179">
        <v>-69774</v>
      </c>
      <c r="F9" s="179">
        <v>-77392</v>
      </c>
      <c r="G9" s="180">
        <v>-9.8000000000000004E-2</v>
      </c>
      <c r="I9" s="31"/>
      <c r="J9" s="31"/>
      <c r="K9" s="31"/>
      <c r="L9" s="31"/>
      <c r="M9" s="31"/>
      <c r="N9" s="31"/>
    </row>
    <row r="10" spans="1:14" x14ac:dyDescent="0.25">
      <c r="A10" s="181" t="s">
        <v>44</v>
      </c>
      <c r="B10" s="182">
        <v>28992</v>
      </c>
      <c r="C10" s="183">
        <v>13723</v>
      </c>
      <c r="D10" s="184" t="s">
        <v>4</v>
      </c>
      <c r="E10" s="183">
        <v>54339</v>
      </c>
      <c r="F10" s="183">
        <v>18968</v>
      </c>
      <c r="G10" s="184" t="s">
        <v>4</v>
      </c>
      <c r="I10" s="31"/>
      <c r="J10" s="31"/>
      <c r="K10" s="31"/>
      <c r="L10" s="31"/>
      <c r="M10" s="31"/>
      <c r="N10" s="31"/>
    </row>
    <row r="11" spans="1:14" x14ac:dyDescent="0.25">
      <c r="A11" s="177" t="s">
        <v>17</v>
      </c>
      <c r="B11" s="178">
        <v>-10473</v>
      </c>
      <c r="C11" s="179">
        <v>-9501</v>
      </c>
      <c r="D11" s="180">
        <v>0.10199999999999999</v>
      </c>
      <c r="E11" s="179">
        <v>-39996</v>
      </c>
      <c r="F11" s="179">
        <v>-36484</v>
      </c>
      <c r="G11" s="180">
        <v>9.6000000000000002E-2</v>
      </c>
      <c r="I11" s="31"/>
      <c r="J11" s="31"/>
      <c r="K11" s="31"/>
      <c r="L11" s="31"/>
      <c r="M11" s="31"/>
      <c r="N11" s="31"/>
    </row>
    <row r="12" spans="1:14" x14ac:dyDescent="0.25">
      <c r="A12" s="181" t="s">
        <v>45</v>
      </c>
      <c r="B12" s="182">
        <v>18519</v>
      </c>
      <c r="C12" s="183">
        <v>4222</v>
      </c>
      <c r="D12" s="184" t="s">
        <v>4</v>
      </c>
      <c r="E12" s="183">
        <v>14343</v>
      </c>
      <c r="F12" s="183">
        <v>-17516</v>
      </c>
      <c r="G12" s="184" t="s">
        <v>4</v>
      </c>
      <c r="I12" s="31"/>
      <c r="J12" s="31"/>
      <c r="K12" s="31"/>
      <c r="L12" s="31"/>
      <c r="M12" s="31"/>
      <c r="N12" s="31"/>
    </row>
    <row r="13" spans="1:14" ht="13.15" customHeight="1" x14ac:dyDescent="0.25">
      <c r="A13" s="181"/>
      <c r="B13" s="182"/>
      <c r="C13" s="183"/>
      <c r="D13" s="180"/>
      <c r="E13" s="182"/>
      <c r="F13" s="183"/>
      <c r="G13" s="180"/>
    </row>
    <row r="14" spans="1:14" x14ac:dyDescent="0.25">
      <c r="A14" s="181" t="s">
        <v>18</v>
      </c>
      <c r="B14" s="182"/>
      <c r="C14" s="183"/>
      <c r="D14" s="180"/>
      <c r="E14" s="182"/>
      <c r="F14" s="183"/>
      <c r="G14" s="180"/>
    </row>
    <row r="15" spans="1:14" x14ac:dyDescent="0.25">
      <c r="A15" s="181" t="s">
        <v>19</v>
      </c>
      <c r="B15" s="182">
        <v>234294</v>
      </c>
      <c r="C15" s="183">
        <v>39546</v>
      </c>
      <c r="D15" s="185" t="s">
        <v>4</v>
      </c>
      <c r="E15" s="183">
        <v>164885</v>
      </c>
      <c r="F15" s="183">
        <v>149628</v>
      </c>
      <c r="G15" s="232">
        <v>0.10199999999999999</v>
      </c>
      <c r="I15" s="31"/>
      <c r="J15" s="31"/>
      <c r="K15" s="31"/>
      <c r="L15" s="31"/>
      <c r="M15" s="31"/>
      <c r="N15" s="31"/>
    </row>
    <row r="16" spans="1:14" x14ac:dyDescent="0.25">
      <c r="A16" s="186" t="s">
        <v>20</v>
      </c>
      <c r="B16" s="187">
        <v>232294</v>
      </c>
      <c r="C16" s="188">
        <v>39546</v>
      </c>
      <c r="D16" s="189" t="s">
        <v>4</v>
      </c>
      <c r="E16" s="188">
        <v>149277</v>
      </c>
      <c r="F16" s="188">
        <v>149628</v>
      </c>
      <c r="G16" s="231">
        <v>-2E-3</v>
      </c>
      <c r="I16" s="31"/>
      <c r="J16" s="31"/>
      <c r="K16" s="31"/>
      <c r="L16" s="31"/>
      <c r="M16" s="31"/>
      <c r="N16" s="31"/>
    </row>
    <row r="17" spans="1:16" x14ac:dyDescent="0.25">
      <c r="A17" s="186" t="s">
        <v>22</v>
      </c>
      <c r="B17" s="187">
        <v>2000</v>
      </c>
      <c r="C17" s="188" t="s">
        <v>91</v>
      </c>
      <c r="D17" s="189" t="s">
        <v>4</v>
      </c>
      <c r="E17" s="188">
        <v>15608</v>
      </c>
      <c r="F17" s="188" t="s">
        <v>91</v>
      </c>
      <c r="G17" s="189" t="s">
        <v>4</v>
      </c>
      <c r="I17" s="31"/>
      <c r="J17" s="31"/>
      <c r="K17" s="31"/>
      <c r="L17" s="31"/>
      <c r="M17" s="31"/>
      <c r="N17" s="31"/>
    </row>
    <row r="18" spans="1:16" x14ac:dyDescent="0.25">
      <c r="A18" s="181" t="s">
        <v>21</v>
      </c>
      <c r="B18" s="182">
        <v>67703</v>
      </c>
      <c r="C18" s="183">
        <v>101878</v>
      </c>
      <c r="D18" s="232">
        <v>-0.33500000000000002</v>
      </c>
      <c r="E18" s="183">
        <v>-224687</v>
      </c>
      <c r="F18" s="183">
        <v>532446</v>
      </c>
      <c r="G18" s="185" t="s">
        <v>4</v>
      </c>
      <c r="I18" s="31"/>
      <c r="J18" s="31"/>
      <c r="K18" s="31"/>
      <c r="L18" s="31"/>
      <c r="M18" s="31"/>
      <c r="N18" s="31"/>
    </row>
    <row r="19" spans="1:16" x14ac:dyDescent="0.25">
      <c r="A19" s="181" t="s">
        <v>83</v>
      </c>
      <c r="B19" s="182">
        <v>73554</v>
      </c>
      <c r="C19" s="183">
        <v>577</v>
      </c>
      <c r="D19" s="185" t="s">
        <v>4</v>
      </c>
      <c r="E19" s="183">
        <v>-115511</v>
      </c>
      <c r="F19" s="183">
        <v>385967</v>
      </c>
      <c r="G19" s="185" t="s">
        <v>4</v>
      </c>
      <c r="I19" s="31"/>
      <c r="J19" s="31"/>
      <c r="K19" s="31"/>
      <c r="L19" s="31"/>
      <c r="M19" s="31"/>
      <c r="N19" s="31"/>
    </row>
    <row r="20" spans="1:16" x14ac:dyDescent="0.25">
      <c r="A20" s="186" t="s">
        <v>84</v>
      </c>
      <c r="B20" s="187">
        <v>47279</v>
      </c>
      <c r="C20" s="188">
        <v>92759</v>
      </c>
      <c r="D20" s="190">
        <v>-0.49</v>
      </c>
      <c r="E20" s="188">
        <v>14132</v>
      </c>
      <c r="F20" s="188">
        <v>157640</v>
      </c>
      <c r="G20" s="231">
        <v>-0.91</v>
      </c>
      <c r="I20" s="31"/>
      <c r="J20" s="31"/>
      <c r="K20" s="31"/>
      <c r="L20" s="31"/>
      <c r="M20" s="31"/>
      <c r="N20" s="31"/>
    </row>
    <row r="21" spans="1:16" x14ac:dyDescent="0.25">
      <c r="A21" s="186" t="s">
        <v>112</v>
      </c>
      <c r="B21" s="187">
        <v>966</v>
      </c>
      <c r="C21" s="188">
        <v>-150154</v>
      </c>
      <c r="D21" s="190" t="s">
        <v>4</v>
      </c>
      <c r="E21" s="188">
        <v>-140622</v>
      </c>
      <c r="F21" s="188">
        <v>2159</v>
      </c>
      <c r="G21" s="189" t="s">
        <v>4</v>
      </c>
      <c r="I21" s="31"/>
      <c r="J21" s="31"/>
      <c r="K21" s="31"/>
      <c r="L21" s="31"/>
      <c r="M21" s="31"/>
      <c r="N21" s="31"/>
    </row>
    <row r="22" spans="1:16" x14ac:dyDescent="0.25">
      <c r="A22" s="186" t="s">
        <v>22</v>
      </c>
      <c r="B22" s="187" t="s">
        <v>91</v>
      </c>
      <c r="C22" s="188">
        <v>73822</v>
      </c>
      <c r="D22" s="190" t="s">
        <v>4</v>
      </c>
      <c r="E22" s="188" t="s">
        <v>91</v>
      </c>
      <c r="F22" s="188">
        <v>221179</v>
      </c>
      <c r="G22" s="189" t="s">
        <v>4</v>
      </c>
      <c r="I22" s="31"/>
      <c r="J22" s="31"/>
      <c r="K22" s="31"/>
      <c r="L22" s="31"/>
      <c r="M22" s="31"/>
      <c r="N22" s="31"/>
    </row>
    <row r="23" spans="1:16" x14ac:dyDescent="0.25">
      <c r="A23" s="186" t="s">
        <v>85</v>
      </c>
      <c r="B23" s="187">
        <v>25309</v>
      </c>
      <c r="C23" s="188">
        <v>-15850</v>
      </c>
      <c r="D23" s="190" t="s">
        <v>4</v>
      </c>
      <c r="E23" s="188">
        <v>10979</v>
      </c>
      <c r="F23" s="188">
        <v>4989</v>
      </c>
      <c r="G23" s="189" t="s">
        <v>4</v>
      </c>
      <c r="I23" s="31"/>
      <c r="J23" s="31"/>
      <c r="K23" s="31"/>
      <c r="L23" s="31"/>
      <c r="M23" s="31"/>
      <c r="N23" s="31"/>
    </row>
    <row r="24" spans="1:16" x14ac:dyDescent="0.25">
      <c r="A24" s="181" t="s">
        <v>86</v>
      </c>
      <c r="B24" s="182">
        <v>18325</v>
      </c>
      <c r="C24" s="183">
        <v>123392</v>
      </c>
      <c r="D24" s="184">
        <v>-0.85099999999999998</v>
      </c>
      <c r="E24" s="183">
        <v>5072</v>
      </c>
      <c r="F24" s="183">
        <v>139636</v>
      </c>
      <c r="G24" s="232">
        <v>-0.96399999999999997</v>
      </c>
      <c r="I24" s="31"/>
      <c r="J24" s="31"/>
      <c r="K24" s="31"/>
      <c r="L24" s="31"/>
      <c r="M24" s="31"/>
      <c r="N24" s="31"/>
    </row>
    <row r="25" spans="1:16" x14ac:dyDescent="0.25">
      <c r="A25" s="186" t="s">
        <v>24</v>
      </c>
      <c r="B25" s="187">
        <v>23079</v>
      </c>
      <c r="C25" s="188">
        <v>-36095</v>
      </c>
      <c r="D25" s="190" t="s">
        <v>4</v>
      </c>
      <c r="E25" s="188">
        <v>22846</v>
      </c>
      <c r="F25" s="188">
        <v>-41463</v>
      </c>
      <c r="G25" s="231" t="s">
        <v>4</v>
      </c>
      <c r="I25" s="31"/>
      <c r="J25" s="31"/>
      <c r="K25" s="31"/>
      <c r="L25" s="31"/>
      <c r="M25" s="31"/>
      <c r="N25" s="31"/>
    </row>
    <row r="26" spans="1:16" x14ac:dyDescent="0.25">
      <c r="A26" s="186" t="s">
        <v>46</v>
      </c>
      <c r="B26" s="187">
        <v>24</v>
      </c>
      <c r="C26" s="188">
        <v>1483</v>
      </c>
      <c r="D26" s="190">
        <v>-0.98399999999999999</v>
      </c>
      <c r="E26" s="188">
        <v>28052</v>
      </c>
      <c r="F26" s="188">
        <v>23095</v>
      </c>
      <c r="G26" s="190">
        <v>0.215</v>
      </c>
      <c r="I26" s="31"/>
      <c r="J26" s="31"/>
      <c r="K26" s="31"/>
      <c r="L26" s="31"/>
      <c r="M26" s="31"/>
      <c r="N26" s="31"/>
    </row>
    <row r="27" spans="1:16" x14ac:dyDescent="0.25">
      <c r="A27" s="186" t="s">
        <v>113</v>
      </c>
      <c r="B27" s="187">
        <v>-4778</v>
      </c>
      <c r="C27" s="188">
        <v>158004</v>
      </c>
      <c r="D27" s="190" t="s">
        <v>4</v>
      </c>
      <c r="E27" s="188">
        <v>-45826</v>
      </c>
      <c r="F27" s="188">
        <v>158004</v>
      </c>
      <c r="G27" s="189" t="s">
        <v>4</v>
      </c>
      <c r="I27" s="31"/>
      <c r="J27" s="31"/>
      <c r="K27" s="31"/>
      <c r="L27" s="31"/>
      <c r="M27" s="31"/>
      <c r="N27" s="31"/>
    </row>
    <row r="28" spans="1:16" x14ac:dyDescent="0.25">
      <c r="A28" s="181" t="s">
        <v>87</v>
      </c>
      <c r="B28" s="182">
        <v>-24176</v>
      </c>
      <c r="C28" s="183">
        <v>-22091</v>
      </c>
      <c r="D28" s="184">
        <v>9.4E-2</v>
      </c>
      <c r="E28" s="183">
        <v>-114248</v>
      </c>
      <c r="F28" s="183">
        <v>6843</v>
      </c>
      <c r="G28" s="185" t="s">
        <v>4</v>
      </c>
      <c r="I28" s="31"/>
      <c r="J28" s="31"/>
      <c r="K28" s="31"/>
      <c r="L28" s="31"/>
      <c r="M28" s="31"/>
      <c r="N28" s="31"/>
    </row>
    <row r="29" spans="1:16" x14ac:dyDescent="0.25">
      <c r="A29" s="181" t="s">
        <v>25</v>
      </c>
      <c r="B29" s="182">
        <v>301997</v>
      </c>
      <c r="C29" s="183">
        <v>141424</v>
      </c>
      <c r="D29" s="184" t="s">
        <v>4</v>
      </c>
      <c r="E29" s="183">
        <v>-59802</v>
      </c>
      <c r="F29" s="183">
        <v>682074</v>
      </c>
      <c r="G29" s="185" t="s">
        <v>4</v>
      </c>
      <c r="I29" s="31"/>
      <c r="J29" s="31"/>
      <c r="K29" s="31"/>
      <c r="L29" s="31"/>
      <c r="M29" s="31"/>
      <c r="N29" s="31"/>
      <c r="P29" s="33"/>
    </row>
    <row r="30" spans="1:16" ht="13.15" customHeight="1" x14ac:dyDescent="0.25">
      <c r="A30" s="181"/>
      <c r="B30" s="182"/>
      <c r="C30" s="183"/>
      <c r="D30" s="180"/>
      <c r="E30" s="182"/>
      <c r="F30" s="183"/>
      <c r="G30" s="180"/>
    </row>
    <row r="31" spans="1:16" x14ac:dyDescent="0.25">
      <c r="A31" s="191" t="s">
        <v>503</v>
      </c>
      <c r="B31" s="182">
        <v>320516</v>
      </c>
      <c r="C31" s="183">
        <v>145646</v>
      </c>
      <c r="D31" s="232" t="s">
        <v>4</v>
      </c>
      <c r="E31" s="183">
        <v>-45459</v>
      </c>
      <c r="F31" s="183">
        <v>664558</v>
      </c>
      <c r="G31" s="185" t="s">
        <v>4</v>
      </c>
      <c r="I31" s="31"/>
      <c r="J31" s="31"/>
      <c r="K31" s="31"/>
      <c r="L31" s="31"/>
      <c r="M31" s="31"/>
      <c r="N31" s="31"/>
    </row>
    <row r="32" spans="1:16" x14ac:dyDescent="0.25">
      <c r="A32" s="177" t="s">
        <v>502</v>
      </c>
      <c r="B32" s="178" t="s">
        <v>91</v>
      </c>
      <c r="C32" s="179">
        <v>-21995</v>
      </c>
      <c r="D32" s="180" t="s">
        <v>4</v>
      </c>
      <c r="E32" s="179" t="s">
        <v>91</v>
      </c>
      <c r="F32" s="179">
        <v>-21995</v>
      </c>
      <c r="G32" s="180" t="s">
        <v>4</v>
      </c>
      <c r="I32" s="31"/>
      <c r="J32" s="31"/>
      <c r="K32" s="31"/>
      <c r="L32" s="31"/>
      <c r="M32" s="31"/>
      <c r="N32" s="31"/>
    </row>
    <row r="33" spans="1:14" x14ac:dyDescent="0.25">
      <c r="A33" s="177" t="s">
        <v>94</v>
      </c>
      <c r="B33" s="178">
        <v>20965</v>
      </c>
      <c r="C33" s="179">
        <v>5132</v>
      </c>
      <c r="D33" s="180" t="s">
        <v>4</v>
      </c>
      <c r="E33" s="179">
        <v>47550</v>
      </c>
      <c r="F33" s="179">
        <v>39615</v>
      </c>
      <c r="G33" s="180">
        <v>0.2</v>
      </c>
      <c r="I33" s="31"/>
      <c r="J33" s="31"/>
      <c r="K33" s="31"/>
      <c r="L33" s="31"/>
      <c r="M33" s="31"/>
      <c r="N33" s="31"/>
    </row>
    <row r="34" spans="1:14" x14ac:dyDescent="0.25">
      <c r="A34" s="177" t="s">
        <v>26</v>
      </c>
      <c r="B34" s="178">
        <v>-349</v>
      </c>
      <c r="C34" s="179">
        <v>-539</v>
      </c>
      <c r="D34" s="230">
        <v>-0.35299999999999998</v>
      </c>
      <c r="E34" s="179">
        <v>-627</v>
      </c>
      <c r="F34" s="179">
        <v>-785</v>
      </c>
      <c r="G34" s="180">
        <v>-0.20100000000000001</v>
      </c>
      <c r="I34" s="31"/>
      <c r="J34" s="31"/>
      <c r="K34" s="31"/>
      <c r="L34" s="31"/>
      <c r="M34" s="31"/>
      <c r="N34" s="31"/>
    </row>
    <row r="35" spans="1:14" ht="13.15" customHeight="1" x14ac:dyDescent="0.25">
      <c r="A35" s="181"/>
      <c r="B35" s="182"/>
      <c r="C35" s="183"/>
      <c r="D35" s="180"/>
      <c r="E35" s="182"/>
      <c r="F35" s="183"/>
      <c r="G35" s="180"/>
    </row>
    <row r="36" spans="1:14" x14ac:dyDescent="0.25">
      <c r="A36" s="181" t="s">
        <v>96</v>
      </c>
      <c r="B36" s="182">
        <v>341132</v>
      </c>
      <c r="C36" s="183">
        <v>128244</v>
      </c>
      <c r="D36" s="232" t="s">
        <v>4</v>
      </c>
      <c r="E36" s="183">
        <v>1464</v>
      </c>
      <c r="F36" s="183">
        <v>681393</v>
      </c>
      <c r="G36" s="184">
        <v>-0.998</v>
      </c>
      <c r="I36" s="31"/>
      <c r="J36" s="31"/>
      <c r="K36" s="31"/>
      <c r="L36" s="31"/>
      <c r="M36" s="31"/>
      <c r="N36" s="3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7DDD5-AC1C-4F67-9372-021C087F8CDA}">
  <sheetPr>
    <tabColor rgb="FF113A3F"/>
  </sheetPr>
  <dimension ref="A1:G30"/>
  <sheetViews>
    <sheetView showGridLines="0" zoomScale="80" zoomScaleNormal="80" workbookViewId="0">
      <pane ySplit="3" topLeftCell="A4" activePane="bottomLeft" state="frozen"/>
      <selection activeCell="A45" sqref="A45"/>
      <selection pane="bottomLeft" activeCell="B34" sqref="B34"/>
    </sheetView>
  </sheetViews>
  <sheetFormatPr defaultColWidth="8.85546875" defaultRowHeight="14.25" x14ac:dyDescent="0.25"/>
  <cols>
    <col min="1" max="1" width="73.5703125" style="3" customWidth="1"/>
    <col min="2" max="2" width="13.5703125" style="3" customWidth="1"/>
    <col min="3" max="3" width="11.42578125" style="3" bestFit="1" customWidth="1"/>
    <col min="4" max="4" width="10.42578125" style="26" customWidth="1"/>
    <col min="5" max="5" width="13" style="3" bestFit="1" customWidth="1"/>
    <col min="6" max="6" width="10.85546875" style="3" bestFit="1" customWidth="1"/>
    <col min="7" max="7" width="8.42578125" style="26" bestFit="1" customWidth="1"/>
    <col min="8" max="16384" width="8.85546875" style="3"/>
  </cols>
  <sheetData>
    <row r="1" spans="1:7" x14ac:dyDescent="0.25">
      <c r="A1" s="1" t="s">
        <v>2</v>
      </c>
    </row>
    <row r="2" spans="1:7" x14ac:dyDescent="0.25">
      <c r="A2" s="1" t="s">
        <v>118</v>
      </c>
    </row>
    <row r="3" spans="1:7" x14ac:dyDescent="0.25">
      <c r="A3" s="2" t="s">
        <v>0</v>
      </c>
      <c r="B3" s="9"/>
      <c r="C3" s="9"/>
      <c r="D3" s="29"/>
      <c r="E3" s="9"/>
      <c r="F3" s="9"/>
      <c r="G3" s="29"/>
    </row>
    <row r="5" spans="1:7" x14ac:dyDescent="0.25">
      <c r="A5" s="192" t="s">
        <v>119</v>
      </c>
      <c r="B5" s="446">
        <v>44926</v>
      </c>
      <c r="C5" s="446">
        <v>44834</v>
      </c>
      <c r="D5" s="447" t="s">
        <v>3</v>
      </c>
      <c r="E5" s="446">
        <v>44561</v>
      </c>
      <c r="F5" s="447" t="s">
        <v>3</v>
      </c>
    </row>
    <row r="6" spans="1:7" x14ac:dyDescent="0.25">
      <c r="A6" s="193" t="s">
        <v>120</v>
      </c>
      <c r="B6" s="446"/>
      <c r="C6" s="446"/>
      <c r="D6" s="447"/>
      <c r="E6" s="446"/>
      <c r="F6" s="447"/>
    </row>
    <row r="7" spans="1:7" ht="15" thickBot="1" x14ac:dyDescent="0.3">
      <c r="A7" s="194" t="s">
        <v>121</v>
      </c>
      <c r="B7" s="195">
        <v>235255</v>
      </c>
      <c r="C7" s="195">
        <v>147010</v>
      </c>
      <c r="D7" s="196">
        <v>0.6</v>
      </c>
      <c r="E7" s="195">
        <v>132580</v>
      </c>
      <c r="F7" s="197">
        <v>0.77400000000000002</v>
      </c>
    </row>
    <row r="8" spans="1:7" ht="15" thickBot="1" x14ac:dyDescent="0.3">
      <c r="A8" s="194" t="s">
        <v>122</v>
      </c>
      <c r="B8" s="195">
        <v>176589</v>
      </c>
      <c r="C8" s="195">
        <v>232634</v>
      </c>
      <c r="D8" s="196">
        <v>-0.24099999999999999</v>
      </c>
      <c r="E8" s="195">
        <v>139737</v>
      </c>
      <c r="F8" s="197">
        <v>0.26400000000000001</v>
      </c>
    </row>
    <row r="9" spans="1:7" ht="15" thickBot="1" x14ac:dyDescent="0.3">
      <c r="A9" s="198" t="s">
        <v>123</v>
      </c>
      <c r="B9" s="199">
        <v>173395</v>
      </c>
      <c r="C9" s="199">
        <v>229336</v>
      </c>
      <c r="D9" s="200">
        <v>-0.24399999999999999</v>
      </c>
      <c r="E9" s="199">
        <v>137215</v>
      </c>
      <c r="F9" s="201">
        <v>0.26400000000000001</v>
      </c>
    </row>
    <row r="10" spans="1:7" ht="15" thickBot="1" x14ac:dyDescent="0.3">
      <c r="A10" s="198" t="s">
        <v>124</v>
      </c>
      <c r="B10" s="199">
        <v>3194</v>
      </c>
      <c r="C10" s="199">
        <v>3298</v>
      </c>
      <c r="D10" s="200">
        <v>-3.2000000000000001E-2</v>
      </c>
      <c r="E10" s="199">
        <v>2522</v>
      </c>
      <c r="F10" s="201">
        <v>0.26600000000000001</v>
      </c>
    </row>
    <row r="11" spans="1:7" ht="15" thickBot="1" x14ac:dyDescent="0.3">
      <c r="A11" s="202" t="s">
        <v>125</v>
      </c>
      <c r="B11" s="203">
        <v>411844</v>
      </c>
      <c r="C11" s="203">
        <v>379644</v>
      </c>
      <c r="D11" s="204">
        <v>8.5000000000000006E-2</v>
      </c>
      <c r="E11" s="203">
        <v>272317</v>
      </c>
      <c r="F11" s="205">
        <v>0.51200000000000001</v>
      </c>
    </row>
    <row r="12" spans="1:7" ht="15" thickBot="1" x14ac:dyDescent="0.3">
      <c r="A12" s="194" t="s">
        <v>142</v>
      </c>
      <c r="B12" s="195">
        <v>26830</v>
      </c>
      <c r="C12" s="195">
        <v>253284</v>
      </c>
      <c r="D12" s="196">
        <v>-0.89400000000000002</v>
      </c>
      <c r="E12" s="195">
        <v>21540</v>
      </c>
      <c r="F12" s="197">
        <v>0.246</v>
      </c>
    </row>
    <row r="13" spans="1:7" ht="15" thickBot="1" x14ac:dyDescent="0.3">
      <c r="A13" s="206" t="s">
        <v>126</v>
      </c>
      <c r="B13" s="207">
        <v>-819579</v>
      </c>
      <c r="C13" s="207">
        <v>-1028990</v>
      </c>
      <c r="D13" s="208">
        <v>-0.20399999999999999</v>
      </c>
      <c r="E13" s="207">
        <v>-1137605</v>
      </c>
      <c r="F13" s="209">
        <v>-0.28000000000000003</v>
      </c>
    </row>
    <row r="14" spans="1:7" ht="15" thickBot="1" x14ac:dyDescent="0.3">
      <c r="A14" s="210" t="s">
        <v>127</v>
      </c>
      <c r="B14" s="211">
        <v>-380905</v>
      </c>
      <c r="C14" s="211">
        <v>-396062</v>
      </c>
      <c r="D14" s="212">
        <v>-3.7999999999999999E-2</v>
      </c>
      <c r="E14" s="211">
        <v>-843748</v>
      </c>
      <c r="F14" s="213">
        <v>-0.54900000000000004</v>
      </c>
    </row>
    <row r="15" spans="1:7" ht="15" thickBot="1" x14ac:dyDescent="0.3">
      <c r="A15" s="214" t="s">
        <v>128</v>
      </c>
      <c r="B15" s="215">
        <v>-18460</v>
      </c>
      <c r="C15" s="215">
        <v>-17588</v>
      </c>
      <c r="D15" s="216">
        <v>0.05</v>
      </c>
      <c r="E15" s="215">
        <v>-55297</v>
      </c>
      <c r="F15" s="217">
        <v>-0.66600000000000004</v>
      </c>
    </row>
    <row r="16" spans="1:7" ht="15" thickBot="1" x14ac:dyDescent="0.3">
      <c r="A16" s="218" t="s">
        <v>129</v>
      </c>
      <c r="B16" s="219">
        <v>-399365</v>
      </c>
      <c r="C16" s="219">
        <v>-413650</v>
      </c>
      <c r="D16" s="220">
        <v>-3.5000000000000003E-2</v>
      </c>
      <c r="E16" s="219">
        <v>-899045</v>
      </c>
      <c r="F16" s="221">
        <v>-0.55600000000000005</v>
      </c>
    </row>
    <row r="17" spans="1:6" ht="15" thickBot="1" x14ac:dyDescent="0.3">
      <c r="A17" s="202"/>
      <c r="B17" s="203"/>
      <c r="C17" s="203"/>
      <c r="D17" s="204"/>
      <c r="E17" s="203"/>
      <c r="F17" s="205"/>
    </row>
    <row r="18" spans="1:6" ht="15" thickBot="1" x14ac:dyDescent="0.3">
      <c r="A18" s="202" t="s">
        <v>130</v>
      </c>
      <c r="B18" s="203">
        <v>-141396</v>
      </c>
      <c r="C18" s="203">
        <v>-149195</v>
      </c>
      <c r="D18" s="204">
        <v>-5.1999999999999998E-2</v>
      </c>
      <c r="E18" s="203">
        <v>-131933</v>
      </c>
      <c r="F18" s="205">
        <v>7.1999999999999995E-2</v>
      </c>
    </row>
    <row r="19" spans="1:6" ht="15" thickBot="1" x14ac:dyDescent="0.3">
      <c r="A19" s="222" t="s">
        <v>131</v>
      </c>
      <c r="B19" s="195">
        <v>-81205</v>
      </c>
      <c r="C19" s="195">
        <v>-85208</v>
      </c>
      <c r="D19" s="196">
        <v>-4.7E-2</v>
      </c>
      <c r="E19" s="195">
        <v>-101834</v>
      </c>
      <c r="F19" s="197">
        <v>-0.20300000000000001</v>
      </c>
    </row>
    <row r="20" spans="1:6" ht="15" thickBot="1" x14ac:dyDescent="0.3">
      <c r="A20" s="222" t="s">
        <v>132</v>
      </c>
      <c r="B20" s="195">
        <v>-60191</v>
      </c>
      <c r="C20" s="195">
        <v>-63987</v>
      </c>
      <c r="D20" s="196">
        <v>-5.8999999999999997E-2</v>
      </c>
      <c r="E20" s="195">
        <v>-30099</v>
      </c>
      <c r="F20" s="197" t="s">
        <v>4</v>
      </c>
    </row>
    <row r="21" spans="1:6" ht="15" thickBot="1" x14ac:dyDescent="0.3">
      <c r="A21" s="202" t="s">
        <v>133</v>
      </c>
      <c r="B21" s="203" t="s">
        <v>111</v>
      </c>
      <c r="C21" s="203" t="s">
        <v>91</v>
      </c>
      <c r="D21" s="204" t="s">
        <v>4</v>
      </c>
      <c r="E21" s="203">
        <v>-9330</v>
      </c>
      <c r="F21" s="205" t="s">
        <v>4</v>
      </c>
    </row>
    <row r="22" spans="1:6" ht="15" thickBot="1" x14ac:dyDescent="0.3">
      <c r="A22" s="214" t="s">
        <v>134</v>
      </c>
      <c r="B22" s="215">
        <v>-135100</v>
      </c>
      <c r="C22" s="215">
        <v>-141760</v>
      </c>
      <c r="D22" s="216">
        <v>-4.7E-2</v>
      </c>
      <c r="E22" s="215">
        <v>-154880</v>
      </c>
      <c r="F22" s="217">
        <v>-0.128</v>
      </c>
    </row>
    <row r="23" spans="1:6" ht="29.25" thickBot="1" x14ac:dyDescent="0.3">
      <c r="A23" s="223" t="s">
        <v>135</v>
      </c>
      <c r="B23" s="219">
        <v>-276496</v>
      </c>
      <c r="C23" s="219">
        <v>-290955</v>
      </c>
      <c r="D23" s="220">
        <v>-0.05</v>
      </c>
      <c r="E23" s="219">
        <v>-296143</v>
      </c>
      <c r="F23" s="221">
        <v>-6.6000000000000003E-2</v>
      </c>
    </row>
    <row r="24" spans="1:6" x14ac:dyDescent="0.25">
      <c r="A24" s="192" t="s">
        <v>136</v>
      </c>
      <c r="B24" s="224">
        <v>-675861</v>
      </c>
      <c r="C24" s="224">
        <v>-704605</v>
      </c>
      <c r="D24" s="225">
        <v>-4.1000000000000002E-2</v>
      </c>
      <c r="E24" s="224">
        <v>-1195188</v>
      </c>
      <c r="F24" s="175">
        <v>-0.435</v>
      </c>
    </row>
    <row r="25" spans="1:6" x14ac:dyDescent="0.25">
      <c r="A25" s="192" t="s">
        <v>505</v>
      </c>
      <c r="B25" s="224">
        <v>3198626</v>
      </c>
      <c r="C25" s="224">
        <v>2885210</v>
      </c>
      <c r="D25" s="225">
        <v>0.109</v>
      </c>
      <c r="E25" s="224">
        <v>3748905</v>
      </c>
      <c r="F25" s="175">
        <v>-0.14699999999999999</v>
      </c>
    </row>
    <row r="26" spans="1:6" ht="15" thickBot="1" x14ac:dyDescent="0.3">
      <c r="A26" s="226" t="s">
        <v>137</v>
      </c>
      <c r="B26" s="227">
        <v>0.21099999999999999</v>
      </c>
      <c r="C26" s="227">
        <v>0.24399999999999999</v>
      </c>
      <c r="D26" s="228" t="s">
        <v>504</v>
      </c>
      <c r="E26" s="227" t="s">
        <v>141</v>
      </c>
      <c r="F26" s="228" t="s">
        <v>531</v>
      </c>
    </row>
    <row r="27" spans="1:6" x14ac:dyDescent="0.25">
      <c r="A27" s="229"/>
      <c r="B27" s="229"/>
      <c r="C27" s="229"/>
      <c r="D27" s="229"/>
      <c r="E27" s="229"/>
      <c r="F27" s="229"/>
    </row>
    <row r="28" spans="1:6" x14ac:dyDescent="0.25">
      <c r="A28" s="229"/>
      <c r="B28" s="229"/>
      <c r="C28" s="229"/>
      <c r="D28" s="229"/>
      <c r="E28" s="229"/>
      <c r="F28" s="229"/>
    </row>
    <row r="29" spans="1:6" x14ac:dyDescent="0.25">
      <c r="A29" s="95" t="s">
        <v>143</v>
      </c>
      <c r="B29" s="229"/>
      <c r="C29" s="229"/>
      <c r="D29" s="229"/>
      <c r="E29" s="229"/>
      <c r="F29" s="229"/>
    </row>
    <row r="30" spans="1:6" x14ac:dyDescent="0.25">
      <c r="A30" s="95"/>
    </row>
  </sheetData>
  <mergeCells count="5">
    <mergeCell ref="B5:B6"/>
    <mergeCell ref="C5:C6"/>
    <mergeCell ref="D5:D6"/>
    <mergeCell ref="E5:E6"/>
    <mergeCell ref="F5:F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09BE7-7812-4C1B-9626-FC78EA9B1D22}">
  <sheetPr>
    <tabColor rgb="FF7B2038"/>
  </sheetPr>
  <dimension ref="A1:M136"/>
  <sheetViews>
    <sheetView showGridLines="0" tabSelected="1" zoomScale="80" zoomScaleNormal="80" workbookViewId="0">
      <pane ySplit="3" topLeftCell="A4" activePane="bottomLeft" state="frozen"/>
      <selection activeCell="B7" sqref="B7:D38"/>
      <selection pane="bottomLeft" activeCell="I37" sqref="I37:M38"/>
    </sheetView>
  </sheetViews>
  <sheetFormatPr defaultColWidth="8.85546875" defaultRowHeight="12" x14ac:dyDescent="0.25"/>
  <cols>
    <col min="1" max="1" width="53" style="236" customWidth="1"/>
    <col min="2" max="3" width="11.5703125" style="233" bestFit="1" customWidth="1"/>
    <col min="4" max="4" width="12.7109375" style="234" bestFit="1" customWidth="1"/>
    <col min="5" max="6" width="12" style="235" bestFit="1" customWidth="1"/>
    <col min="7" max="7" width="12.7109375" style="236" bestFit="1" customWidth="1"/>
    <col min="8" max="9" width="9.28515625" style="236" bestFit="1" customWidth="1"/>
    <col min="10" max="10" width="10" style="236" bestFit="1" customWidth="1"/>
    <col min="11" max="16384" width="8.85546875" style="236"/>
  </cols>
  <sheetData>
    <row r="1" spans="1:8" ht="14.25" x14ac:dyDescent="0.25">
      <c r="A1" s="1" t="s">
        <v>2</v>
      </c>
    </row>
    <row r="2" spans="1:8" ht="14.25" x14ac:dyDescent="0.25">
      <c r="A2" s="1" t="s">
        <v>144</v>
      </c>
    </row>
    <row r="3" spans="1:8" ht="14.25" x14ac:dyDescent="0.25">
      <c r="A3" s="237" t="s">
        <v>0</v>
      </c>
      <c r="B3" s="238"/>
      <c r="C3" s="238"/>
      <c r="D3" s="239"/>
      <c r="E3" s="240"/>
    </row>
    <row r="4" spans="1:8" x14ac:dyDescent="0.25">
      <c r="B4" s="241"/>
      <c r="C4" s="241"/>
      <c r="D4" s="242"/>
    </row>
    <row r="5" spans="1:8" x14ac:dyDescent="0.25">
      <c r="A5" s="243" t="s">
        <v>145</v>
      </c>
      <c r="B5" s="243"/>
      <c r="C5" s="243"/>
      <c r="D5" s="243"/>
      <c r="E5" s="243"/>
      <c r="F5" s="243"/>
      <c r="G5" s="243"/>
    </row>
    <row r="6" spans="1:8" ht="12.75" thickBot="1" x14ac:dyDescent="0.3">
      <c r="A6" s="244" t="s">
        <v>0</v>
      </c>
      <c r="B6" s="245" t="s">
        <v>498</v>
      </c>
      <c r="C6" s="245" t="s">
        <v>499</v>
      </c>
      <c r="D6" s="246" t="s">
        <v>3</v>
      </c>
      <c r="E6" s="245" t="s">
        <v>500</v>
      </c>
      <c r="F6" s="245" t="s">
        <v>501</v>
      </c>
      <c r="G6" s="246" t="s">
        <v>3</v>
      </c>
    </row>
    <row r="7" spans="1:8" ht="12.75" thickBot="1" x14ac:dyDescent="0.3">
      <c r="A7" s="247" t="s">
        <v>146</v>
      </c>
      <c r="B7" s="248">
        <v>209182</v>
      </c>
      <c r="C7" s="248">
        <v>216275</v>
      </c>
      <c r="D7" s="246">
        <v>-3.3000000000000002E-2</v>
      </c>
      <c r="E7" s="248">
        <v>789893</v>
      </c>
      <c r="F7" s="248">
        <v>782409</v>
      </c>
      <c r="G7" s="246">
        <v>0.01</v>
      </c>
    </row>
    <row r="8" spans="1:8" ht="12.75" thickBot="1" x14ac:dyDescent="0.3">
      <c r="A8" s="247" t="s">
        <v>147</v>
      </c>
      <c r="B8" s="248">
        <v>-149215</v>
      </c>
      <c r="C8" s="248">
        <v>-156414</v>
      </c>
      <c r="D8" s="246">
        <v>-4.5999999999999999E-2</v>
      </c>
      <c r="E8" s="248">
        <v>-558623</v>
      </c>
      <c r="F8" s="248">
        <v>-579341</v>
      </c>
      <c r="G8" s="246">
        <v>-3.5999999999999997E-2</v>
      </c>
      <c r="H8" s="249"/>
    </row>
    <row r="9" spans="1:8" ht="12.75" thickBot="1" x14ac:dyDescent="0.3">
      <c r="A9" s="250" t="s">
        <v>148</v>
      </c>
      <c r="B9" s="251">
        <v>-30066</v>
      </c>
      <c r="C9" s="251">
        <v>-37435</v>
      </c>
      <c r="D9" s="252">
        <v>-0.19700000000000001</v>
      </c>
      <c r="E9" s="251">
        <v>-125132</v>
      </c>
      <c r="F9" s="251">
        <v>-162322</v>
      </c>
      <c r="G9" s="252">
        <v>-0.22900000000000001</v>
      </c>
    </row>
    <row r="10" spans="1:8" ht="12.75" thickBot="1" x14ac:dyDescent="0.3">
      <c r="A10" s="250" t="s">
        <v>149</v>
      </c>
      <c r="B10" s="251">
        <v>-119149</v>
      </c>
      <c r="C10" s="251">
        <v>-118979</v>
      </c>
      <c r="D10" s="252">
        <v>1E-3</v>
      </c>
      <c r="E10" s="251">
        <v>-433491</v>
      </c>
      <c r="F10" s="251">
        <v>-417019</v>
      </c>
      <c r="G10" s="252">
        <v>3.9E-2</v>
      </c>
    </row>
    <row r="11" spans="1:8" ht="12.75" thickBot="1" x14ac:dyDescent="0.3">
      <c r="A11" s="247" t="s">
        <v>150</v>
      </c>
      <c r="B11" s="248">
        <v>59967</v>
      </c>
      <c r="C11" s="248">
        <v>59861</v>
      </c>
      <c r="D11" s="246">
        <v>2E-3</v>
      </c>
      <c r="E11" s="248">
        <v>231270</v>
      </c>
      <c r="F11" s="248">
        <v>203068</v>
      </c>
      <c r="G11" s="246">
        <v>0.13900000000000001</v>
      </c>
      <c r="H11" s="249"/>
    </row>
    <row r="12" spans="1:8" ht="12.75" thickBot="1" x14ac:dyDescent="0.3">
      <c r="A12" s="253" t="s">
        <v>151</v>
      </c>
      <c r="B12" s="254">
        <v>0.28699999999999998</v>
      </c>
      <c r="C12" s="254">
        <v>0.27700000000000002</v>
      </c>
      <c r="D12" s="255" t="s">
        <v>526</v>
      </c>
      <c r="E12" s="254">
        <v>0.29299999999999998</v>
      </c>
      <c r="F12" s="254">
        <v>0.26</v>
      </c>
      <c r="G12" s="255" t="s">
        <v>519</v>
      </c>
    </row>
    <row r="13" spans="1:8" ht="12.75" thickBot="1" x14ac:dyDescent="0.3">
      <c r="A13" s="250" t="s">
        <v>152</v>
      </c>
      <c r="B13" s="251">
        <v>-20268</v>
      </c>
      <c r="C13" s="251">
        <v>-19660</v>
      </c>
      <c r="D13" s="252">
        <v>3.1E-2</v>
      </c>
      <c r="E13" s="251">
        <v>-79775</v>
      </c>
      <c r="F13" s="251">
        <v>-63158</v>
      </c>
      <c r="G13" s="252">
        <v>0.26300000000000001</v>
      </c>
    </row>
    <row r="14" spans="1:8" ht="12.75" thickBot="1" x14ac:dyDescent="0.3">
      <c r="A14" s="250" t="s">
        <v>153</v>
      </c>
      <c r="B14" s="251">
        <v>-11916</v>
      </c>
      <c r="C14" s="251">
        <v>-10348</v>
      </c>
      <c r="D14" s="252">
        <v>0.152</v>
      </c>
      <c r="E14" s="251">
        <v>-45329</v>
      </c>
      <c r="F14" s="251">
        <v>-36986</v>
      </c>
      <c r="G14" s="252">
        <v>0.22600000000000001</v>
      </c>
    </row>
    <row r="15" spans="1:8" ht="12.75" thickBot="1" x14ac:dyDescent="0.3">
      <c r="A15" s="244" t="s">
        <v>154</v>
      </c>
      <c r="B15" s="256">
        <v>-19296</v>
      </c>
      <c r="C15" s="256">
        <v>-17594</v>
      </c>
      <c r="D15" s="257">
        <v>9.7000000000000003E-2</v>
      </c>
      <c r="E15" s="256">
        <v>-73874</v>
      </c>
      <c r="F15" s="256">
        <v>-63740</v>
      </c>
      <c r="G15" s="257">
        <v>0.159</v>
      </c>
    </row>
    <row r="16" spans="1:8" ht="12.75" thickBot="1" x14ac:dyDescent="0.3">
      <c r="A16" s="250" t="s">
        <v>155</v>
      </c>
      <c r="B16" s="251">
        <v>69</v>
      </c>
      <c r="C16" s="251">
        <v>-17</v>
      </c>
      <c r="D16" s="252" t="s">
        <v>4</v>
      </c>
      <c r="E16" s="251">
        <v>-80</v>
      </c>
      <c r="F16" s="251">
        <v>-55</v>
      </c>
      <c r="G16" s="252">
        <v>0.45500000000000002</v>
      </c>
    </row>
    <row r="17" spans="1:8" ht="12.75" thickBot="1" x14ac:dyDescent="0.3">
      <c r="A17" s="250" t="s">
        <v>156</v>
      </c>
      <c r="B17" s="251">
        <v>-69</v>
      </c>
      <c r="C17" s="251">
        <v>-127</v>
      </c>
      <c r="D17" s="252">
        <v>-0.45700000000000002</v>
      </c>
      <c r="E17" s="251">
        <v>-614</v>
      </c>
      <c r="F17" s="251">
        <v>79</v>
      </c>
      <c r="G17" s="252" t="s">
        <v>4</v>
      </c>
    </row>
    <row r="18" spans="1:8" ht="12.75" thickBot="1" x14ac:dyDescent="0.3">
      <c r="A18" s="247" t="s">
        <v>157</v>
      </c>
      <c r="B18" s="248">
        <v>27783</v>
      </c>
      <c r="C18" s="248">
        <v>29709</v>
      </c>
      <c r="D18" s="246">
        <v>-6.5000000000000002E-2</v>
      </c>
      <c r="E18" s="248">
        <v>105472</v>
      </c>
      <c r="F18" s="248">
        <v>102948</v>
      </c>
      <c r="G18" s="246">
        <v>2.5000000000000001E-2</v>
      </c>
      <c r="H18" s="249"/>
    </row>
    <row r="19" spans="1:8" ht="12.75" thickBot="1" x14ac:dyDescent="0.3">
      <c r="A19" s="247" t="s">
        <v>158</v>
      </c>
      <c r="B19" s="248">
        <v>20403</v>
      </c>
      <c r="C19" s="248">
        <v>22463</v>
      </c>
      <c r="D19" s="246">
        <v>-9.1999999999999998E-2</v>
      </c>
      <c r="E19" s="248">
        <v>76927</v>
      </c>
      <c r="F19" s="248">
        <v>76194</v>
      </c>
      <c r="G19" s="246">
        <v>0.01</v>
      </c>
      <c r="H19" s="249"/>
    </row>
    <row r="20" spans="1:8" ht="12.75" thickBot="1" x14ac:dyDescent="0.3">
      <c r="A20" s="253" t="s">
        <v>159</v>
      </c>
      <c r="B20" s="254">
        <v>9.8000000000000004E-2</v>
      </c>
      <c r="C20" s="254">
        <v>0.104</v>
      </c>
      <c r="D20" s="255" t="s">
        <v>527</v>
      </c>
      <c r="E20" s="254">
        <v>9.7000000000000003E-2</v>
      </c>
      <c r="F20" s="254">
        <v>9.7000000000000003E-2</v>
      </c>
      <c r="G20" s="255" t="s">
        <v>528</v>
      </c>
    </row>
    <row r="21" spans="1:8" ht="12.75" thickBot="1" x14ac:dyDescent="0.3">
      <c r="A21" s="250" t="s">
        <v>160</v>
      </c>
      <c r="B21" s="251">
        <v>-7506</v>
      </c>
      <c r="C21" s="251">
        <v>-8131</v>
      </c>
      <c r="D21" s="252">
        <v>-7.6999999999999999E-2</v>
      </c>
      <c r="E21" s="251">
        <v>-30336</v>
      </c>
      <c r="F21" s="251">
        <v>-26908</v>
      </c>
      <c r="G21" s="252">
        <v>0.127</v>
      </c>
    </row>
    <row r="22" spans="1:8" ht="12.75" thickBot="1" x14ac:dyDescent="0.3">
      <c r="A22" s="244" t="s">
        <v>161</v>
      </c>
      <c r="B22" s="256">
        <v>-1859</v>
      </c>
      <c r="C22" s="256">
        <v>-1484</v>
      </c>
      <c r="D22" s="257">
        <v>0.253</v>
      </c>
      <c r="E22" s="256">
        <v>-6845</v>
      </c>
      <c r="F22" s="256">
        <v>-5241</v>
      </c>
      <c r="G22" s="257">
        <v>0.30599999999999999</v>
      </c>
    </row>
    <row r="23" spans="1:8" ht="12.75" thickBot="1" x14ac:dyDescent="0.3">
      <c r="A23" s="250" t="s">
        <v>162</v>
      </c>
      <c r="B23" s="251">
        <v>-4206</v>
      </c>
      <c r="C23" s="251">
        <v>-3348</v>
      </c>
      <c r="D23" s="252">
        <v>0.25600000000000001</v>
      </c>
      <c r="E23" s="251">
        <v>-13504</v>
      </c>
      <c r="F23" s="251">
        <v>-14868</v>
      </c>
      <c r="G23" s="252">
        <v>-9.1999999999999998E-2</v>
      </c>
    </row>
    <row r="24" spans="1:8" ht="12.75" thickBot="1" x14ac:dyDescent="0.3">
      <c r="A24" s="244" t="s">
        <v>163</v>
      </c>
      <c r="B24" s="256">
        <v>-2321</v>
      </c>
      <c r="C24" s="256">
        <v>-1604</v>
      </c>
      <c r="D24" s="257">
        <v>0.44700000000000001</v>
      </c>
      <c r="E24" s="256">
        <v>-5852</v>
      </c>
      <c r="F24" s="256">
        <v>-8279</v>
      </c>
      <c r="G24" s="257">
        <v>-0.29299999999999998</v>
      </c>
    </row>
    <row r="25" spans="1:8" ht="12.75" thickBot="1" x14ac:dyDescent="0.3">
      <c r="A25" s="250" t="s">
        <v>164</v>
      </c>
      <c r="B25" s="251">
        <v>2485</v>
      </c>
      <c r="C25" s="251">
        <v>2074</v>
      </c>
      <c r="D25" s="252">
        <v>0.19800000000000001</v>
      </c>
      <c r="E25" s="251">
        <v>20787</v>
      </c>
      <c r="F25" s="251">
        <v>12047</v>
      </c>
      <c r="G25" s="252">
        <v>0.72499999999999998</v>
      </c>
    </row>
    <row r="26" spans="1:8" ht="12.75" thickBot="1" x14ac:dyDescent="0.3">
      <c r="A26" s="244" t="s">
        <v>165</v>
      </c>
      <c r="B26" s="256">
        <v>-1171</v>
      </c>
      <c r="C26" s="256">
        <v>1374</v>
      </c>
      <c r="D26" s="257" t="s">
        <v>4</v>
      </c>
      <c r="E26" s="256">
        <v>9931</v>
      </c>
      <c r="F26" s="256">
        <v>7543</v>
      </c>
      <c r="G26" s="257">
        <v>0.317</v>
      </c>
    </row>
    <row r="27" spans="1:8" ht="12.75" thickBot="1" x14ac:dyDescent="0.3">
      <c r="A27" s="250" t="s">
        <v>166</v>
      </c>
      <c r="B27" s="251">
        <v>-2351</v>
      </c>
      <c r="C27" s="251">
        <v>-8</v>
      </c>
      <c r="D27" s="252" t="s">
        <v>4</v>
      </c>
      <c r="E27" s="251">
        <v>-8617</v>
      </c>
      <c r="F27" s="251">
        <v>-411</v>
      </c>
      <c r="G27" s="252" t="s">
        <v>4</v>
      </c>
    </row>
    <row r="28" spans="1:8" ht="12.75" thickBot="1" x14ac:dyDescent="0.3">
      <c r="A28" s="247" t="s">
        <v>167</v>
      </c>
      <c r="B28" s="248">
        <v>16205</v>
      </c>
      <c r="C28" s="248">
        <v>20296</v>
      </c>
      <c r="D28" s="246">
        <v>-0.20200000000000001</v>
      </c>
      <c r="E28" s="248">
        <v>73802</v>
      </c>
      <c r="F28" s="248">
        <v>72808</v>
      </c>
      <c r="G28" s="246">
        <v>1.4E-2</v>
      </c>
      <c r="H28" s="249"/>
    </row>
    <row r="29" spans="1:8" ht="12.75" thickBot="1" x14ac:dyDescent="0.3">
      <c r="A29" s="250" t="s">
        <v>168</v>
      </c>
      <c r="B29" s="251">
        <v>-1</v>
      </c>
      <c r="C29" s="251">
        <v>-149</v>
      </c>
      <c r="D29" s="252">
        <v>-0.99299999999999999</v>
      </c>
      <c r="E29" s="251">
        <v>-1639</v>
      </c>
      <c r="F29" s="251">
        <v>-1936</v>
      </c>
      <c r="G29" s="252">
        <v>-0.153</v>
      </c>
    </row>
    <row r="30" spans="1:8" ht="12.75" thickBot="1" x14ac:dyDescent="0.3">
      <c r="A30" s="247" t="s">
        <v>169</v>
      </c>
      <c r="B30" s="248">
        <v>16204</v>
      </c>
      <c r="C30" s="248">
        <v>20147</v>
      </c>
      <c r="D30" s="246">
        <v>-0.19600000000000001</v>
      </c>
      <c r="E30" s="248">
        <v>72163</v>
      </c>
      <c r="F30" s="248">
        <v>70872</v>
      </c>
      <c r="G30" s="246">
        <v>1.7999999999999999E-2</v>
      </c>
      <c r="H30" s="249"/>
    </row>
    <row r="31" spans="1:8" ht="12.75" thickBot="1" x14ac:dyDescent="0.3">
      <c r="A31" s="253" t="s">
        <v>170</v>
      </c>
      <c r="B31" s="248"/>
      <c r="C31" s="248"/>
      <c r="D31" s="246"/>
      <c r="E31" s="248"/>
      <c r="F31" s="248"/>
      <c r="G31" s="246"/>
    </row>
    <row r="32" spans="1:8" ht="12.75" thickBot="1" x14ac:dyDescent="0.3">
      <c r="A32" s="244" t="s">
        <v>171</v>
      </c>
      <c r="B32" s="256">
        <v>11486</v>
      </c>
      <c r="C32" s="256">
        <v>12262</v>
      </c>
      <c r="D32" s="257">
        <v>-6.3E-2</v>
      </c>
      <c r="E32" s="256">
        <v>48307</v>
      </c>
      <c r="F32" s="256">
        <v>45128</v>
      </c>
      <c r="G32" s="257">
        <v>7.0000000000000007E-2</v>
      </c>
      <c r="H32" s="249"/>
    </row>
    <row r="33" spans="1:13" ht="12.75" thickBot="1" x14ac:dyDescent="0.3">
      <c r="A33" s="244" t="s">
        <v>172</v>
      </c>
      <c r="B33" s="256">
        <v>4718</v>
      </c>
      <c r="C33" s="256">
        <v>7885</v>
      </c>
      <c r="D33" s="257">
        <v>-0.40200000000000002</v>
      </c>
      <c r="E33" s="256">
        <v>23856</v>
      </c>
      <c r="F33" s="256">
        <v>25744</v>
      </c>
      <c r="G33" s="257">
        <v>-7.2999999999999995E-2</v>
      </c>
    </row>
    <row r="34" spans="1:13" ht="12.75" thickBot="1" x14ac:dyDescent="0.3">
      <c r="A34" s="258"/>
      <c r="B34" s="259"/>
      <c r="C34" s="259"/>
      <c r="D34" s="259"/>
      <c r="E34" s="259"/>
      <c r="F34" s="259"/>
      <c r="G34" s="259"/>
    </row>
    <row r="35" spans="1:13" ht="12.75" thickBot="1" x14ac:dyDescent="0.3">
      <c r="A35" s="247" t="s">
        <v>173</v>
      </c>
      <c r="B35" s="248">
        <v>12700</v>
      </c>
      <c r="C35" s="248">
        <v>20592</v>
      </c>
      <c r="D35" s="260">
        <v>-0.38300000000000001</v>
      </c>
      <c r="E35" s="248">
        <v>63905</v>
      </c>
      <c r="F35" s="248">
        <v>67870</v>
      </c>
      <c r="G35" s="260">
        <v>-5.8000000000000003E-2</v>
      </c>
      <c r="H35" s="249"/>
    </row>
    <row r="36" spans="1:13" ht="12.75" thickBot="1" x14ac:dyDescent="0.3">
      <c r="A36" s="253" t="s">
        <v>170</v>
      </c>
      <c r="B36" s="261"/>
      <c r="C36" s="261"/>
      <c r="D36" s="262"/>
      <c r="E36" s="261"/>
      <c r="F36" s="261"/>
      <c r="G36" s="262"/>
    </row>
    <row r="37" spans="1:13" ht="12.75" thickBot="1" x14ac:dyDescent="0.3">
      <c r="A37" s="244" t="s">
        <v>171</v>
      </c>
      <c r="B37" s="263">
        <v>9138</v>
      </c>
      <c r="C37" s="263">
        <v>12560</v>
      </c>
      <c r="D37" s="451">
        <v>-0.27200000000000002</v>
      </c>
      <c r="E37" s="263">
        <v>42774</v>
      </c>
      <c r="F37" s="263">
        <v>43117</v>
      </c>
      <c r="G37" s="451">
        <v>-8.0000000000000002E-3</v>
      </c>
      <c r="H37" s="249"/>
      <c r="I37" s="249"/>
      <c r="J37" s="249"/>
      <c r="L37" s="249"/>
      <c r="M37" s="249"/>
    </row>
    <row r="38" spans="1:13" ht="12.75" thickBot="1" x14ac:dyDescent="0.3">
      <c r="A38" s="244" t="s">
        <v>172</v>
      </c>
      <c r="B38" s="263">
        <v>3562</v>
      </c>
      <c r="C38" s="263">
        <v>8032</v>
      </c>
      <c r="D38" s="451">
        <v>-0.55700000000000005</v>
      </c>
      <c r="E38" s="263">
        <v>21131</v>
      </c>
      <c r="F38" s="263">
        <v>24753</v>
      </c>
      <c r="G38" s="451">
        <v>-0.14599999999999999</v>
      </c>
      <c r="I38" s="249"/>
      <c r="J38" s="249"/>
      <c r="L38" s="249"/>
      <c r="M38" s="249"/>
    </row>
    <row r="39" spans="1:13" x14ac:dyDescent="0.25">
      <c r="B39" s="236"/>
      <c r="C39" s="236"/>
      <c r="D39" s="236"/>
    </row>
    <row r="40" spans="1:13" x14ac:dyDescent="0.25">
      <c r="B40" s="236"/>
      <c r="C40" s="236"/>
      <c r="D40" s="236"/>
    </row>
    <row r="41" spans="1:13" x14ac:dyDescent="0.25">
      <c r="A41" s="264" t="s">
        <v>174</v>
      </c>
      <c r="B41" s="243"/>
      <c r="C41" s="243"/>
      <c r="D41" s="243"/>
      <c r="E41" s="243"/>
      <c r="F41" s="243"/>
      <c r="G41" s="243"/>
    </row>
    <row r="42" spans="1:13" ht="12.75" thickBot="1" x14ac:dyDescent="0.3">
      <c r="A42" s="244" t="s">
        <v>0</v>
      </c>
      <c r="B42" s="245" t="s">
        <v>498</v>
      </c>
      <c r="C42" s="245" t="s">
        <v>499</v>
      </c>
      <c r="D42" s="246" t="s">
        <v>3</v>
      </c>
      <c r="E42" s="245" t="s">
        <v>500</v>
      </c>
      <c r="F42" s="245" t="s">
        <v>501</v>
      </c>
      <c r="G42" s="246" t="s">
        <v>3</v>
      </c>
    </row>
    <row r="43" spans="1:13" ht="12.75" thickBot="1" x14ac:dyDescent="0.3">
      <c r="A43" s="247" t="s">
        <v>175</v>
      </c>
      <c r="B43" s="261"/>
      <c r="C43" s="261"/>
      <c r="D43" s="261"/>
      <c r="E43" s="261"/>
      <c r="F43" s="261"/>
      <c r="G43" s="261"/>
    </row>
    <row r="44" spans="1:13" ht="12.75" thickBot="1" x14ac:dyDescent="0.3">
      <c r="A44" s="250" t="s">
        <v>176</v>
      </c>
      <c r="B44" s="251">
        <v>206519</v>
      </c>
      <c r="C44" s="251">
        <v>220182</v>
      </c>
      <c r="D44" s="252">
        <v>-6.2E-2</v>
      </c>
      <c r="E44" s="251">
        <v>775138</v>
      </c>
      <c r="F44" s="251">
        <v>768128</v>
      </c>
      <c r="G44" s="252">
        <v>8.9999999999999993E-3</v>
      </c>
    </row>
    <row r="45" spans="1:13" ht="12.75" thickBot="1" x14ac:dyDescent="0.3">
      <c r="A45" s="250" t="s">
        <v>177</v>
      </c>
      <c r="B45" s="251">
        <v>-144955</v>
      </c>
      <c r="C45" s="251">
        <v>-145881</v>
      </c>
      <c r="D45" s="252">
        <v>-6.0000000000000001E-3</v>
      </c>
      <c r="E45" s="251">
        <v>-546535</v>
      </c>
      <c r="F45" s="251">
        <v>-568385</v>
      </c>
      <c r="G45" s="252">
        <v>-3.7999999999999999E-2</v>
      </c>
    </row>
    <row r="46" spans="1:13" ht="12.75" thickBot="1" x14ac:dyDescent="0.3">
      <c r="A46" s="247" t="s">
        <v>178</v>
      </c>
      <c r="B46" s="248">
        <v>61564</v>
      </c>
      <c r="C46" s="248">
        <v>74301</v>
      </c>
      <c r="D46" s="246">
        <v>-0.17100000000000001</v>
      </c>
      <c r="E46" s="248">
        <v>228603</v>
      </c>
      <c r="F46" s="248">
        <v>199743</v>
      </c>
      <c r="G46" s="246">
        <v>0.14399999999999999</v>
      </c>
      <c r="H46" s="249"/>
      <c r="J46" s="249"/>
      <c r="K46" s="249"/>
    </row>
    <row r="47" spans="1:13" ht="12.75" thickBot="1" x14ac:dyDescent="0.3">
      <c r="A47" s="250" t="s">
        <v>179</v>
      </c>
      <c r="B47" s="251">
        <v>-19899</v>
      </c>
      <c r="C47" s="251">
        <v>-17876</v>
      </c>
      <c r="D47" s="252">
        <v>0.113</v>
      </c>
      <c r="E47" s="251">
        <v>-77393</v>
      </c>
      <c r="F47" s="251">
        <v>-58353</v>
      </c>
      <c r="G47" s="252">
        <v>0.32600000000000001</v>
      </c>
    </row>
    <row r="48" spans="1:13" ht="12.75" thickBot="1" x14ac:dyDescent="0.3">
      <c r="A48" s="250" t="s">
        <v>180</v>
      </c>
      <c r="B48" s="251">
        <v>-11734</v>
      </c>
      <c r="C48" s="251">
        <v>-9054</v>
      </c>
      <c r="D48" s="252">
        <v>0.29599999999999999</v>
      </c>
      <c r="E48" s="251">
        <v>-45628</v>
      </c>
      <c r="F48" s="251">
        <v>-34914</v>
      </c>
      <c r="G48" s="252">
        <v>0.307</v>
      </c>
    </row>
    <row r="49" spans="1:11" ht="12.75" thickBot="1" x14ac:dyDescent="0.3">
      <c r="A49" s="244" t="s">
        <v>181</v>
      </c>
      <c r="B49" s="256">
        <v>-19114</v>
      </c>
      <c r="C49" s="256">
        <v>-16300</v>
      </c>
      <c r="D49" s="257">
        <v>0.17299999999999999</v>
      </c>
      <c r="E49" s="256">
        <v>-74173</v>
      </c>
      <c r="F49" s="256">
        <v>-61668</v>
      </c>
      <c r="G49" s="257">
        <v>0.20300000000000001</v>
      </c>
    </row>
    <row r="50" spans="1:11" ht="12.75" thickBot="1" x14ac:dyDescent="0.3">
      <c r="A50" s="250" t="s">
        <v>182</v>
      </c>
      <c r="B50" s="251">
        <v>275</v>
      </c>
      <c r="C50" s="251">
        <v>488</v>
      </c>
      <c r="D50" s="252">
        <v>-0.436</v>
      </c>
      <c r="E50" s="251">
        <v>1252</v>
      </c>
      <c r="F50" s="251">
        <v>1306</v>
      </c>
      <c r="G50" s="252">
        <v>-4.1000000000000002E-2</v>
      </c>
    </row>
    <row r="51" spans="1:11" ht="12.75" thickBot="1" x14ac:dyDescent="0.3">
      <c r="A51" s="247" t="s">
        <v>183</v>
      </c>
      <c r="B51" s="248">
        <v>30206</v>
      </c>
      <c r="C51" s="248">
        <v>47859</v>
      </c>
      <c r="D51" s="246">
        <v>-0.36899999999999999</v>
      </c>
      <c r="E51" s="248">
        <v>106834</v>
      </c>
      <c r="F51" s="248">
        <v>107782</v>
      </c>
      <c r="G51" s="246">
        <v>-8.9999999999999993E-3</v>
      </c>
      <c r="H51" s="249"/>
      <c r="J51" s="249"/>
      <c r="K51" s="249"/>
    </row>
    <row r="52" spans="1:11" ht="12.75" thickBot="1" x14ac:dyDescent="0.3">
      <c r="A52" s="250" t="s">
        <v>184</v>
      </c>
      <c r="B52" s="251">
        <v>-207</v>
      </c>
      <c r="C52" s="251">
        <v>-330</v>
      </c>
      <c r="D52" s="252">
        <v>-0.373</v>
      </c>
      <c r="E52" s="251">
        <v>-1190</v>
      </c>
      <c r="F52" s="251">
        <v>-1012</v>
      </c>
      <c r="G52" s="252">
        <v>0.17599999999999999</v>
      </c>
    </row>
    <row r="53" spans="1:11" ht="12.75" thickBot="1" x14ac:dyDescent="0.3">
      <c r="A53" s="247" t="s">
        <v>185</v>
      </c>
      <c r="B53" s="248">
        <v>29999</v>
      </c>
      <c r="C53" s="248">
        <v>47529</v>
      </c>
      <c r="D53" s="246">
        <v>-0.36899999999999999</v>
      </c>
      <c r="E53" s="248">
        <v>105644</v>
      </c>
      <c r="F53" s="248">
        <v>106770</v>
      </c>
      <c r="G53" s="246">
        <v>-1.0999999999999999E-2</v>
      </c>
      <c r="H53" s="249"/>
      <c r="J53" s="249"/>
      <c r="K53" s="249"/>
    </row>
    <row r="54" spans="1:11" ht="12.75" thickBot="1" x14ac:dyDescent="0.3">
      <c r="A54" s="247" t="s">
        <v>186</v>
      </c>
      <c r="B54" s="248">
        <v>22619</v>
      </c>
      <c r="C54" s="248">
        <v>40283</v>
      </c>
      <c r="D54" s="246">
        <v>-0.438</v>
      </c>
      <c r="E54" s="248">
        <v>77099</v>
      </c>
      <c r="F54" s="248">
        <v>80016</v>
      </c>
      <c r="G54" s="246">
        <v>-3.5999999999999997E-2</v>
      </c>
      <c r="H54" s="249"/>
      <c r="J54" s="249"/>
      <c r="K54" s="249"/>
    </row>
    <row r="55" spans="1:11" ht="12.75" thickBot="1" x14ac:dyDescent="0.3">
      <c r="A55" s="250"/>
      <c r="B55" s="251"/>
      <c r="C55" s="251"/>
      <c r="D55" s="252"/>
      <c r="E55" s="251"/>
      <c r="F55" s="251"/>
      <c r="G55" s="252"/>
    </row>
    <row r="56" spans="1:11" ht="12.75" thickBot="1" x14ac:dyDescent="0.3">
      <c r="A56" s="247" t="s">
        <v>187</v>
      </c>
      <c r="B56" s="251"/>
      <c r="C56" s="251"/>
      <c r="D56" s="252"/>
      <c r="E56" s="251"/>
      <c r="F56" s="251"/>
      <c r="G56" s="252"/>
    </row>
    <row r="57" spans="1:11" ht="12.75" thickBot="1" x14ac:dyDescent="0.3">
      <c r="A57" s="250" t="s">
        <v>188</v>
      </c>
      <c r="B57" s="251">
        <v>-3681</v>
      </c>
      <c r="C57" s="251">
        <v>-3602</v>
      </c>
      <c r="D57" s="252">
        <v>2.1999999999999999E-2</v>
      </c>
      <c r="E57" s="251">
        <v>-20897</v>
      </c>
      <c r="F57" s="251">
        <v>-14268</v>
      </c>
      <c r="G57" s="252">
        <v>0.46500000000000002</v>
      </c>
    </row>
    <row r="58" spans="1:11" ht="12.75" thickBot="1" x14ac:dyDescent="0.3">
      <c r="A58" s="250" t="s">
        <v>189</v>
      </c>
      <c r="B58" s="251">
        <v>0</v>
      </c>
      <c r="C58" s="251">
        <v>-2278</v>
      </c>
      <c r="D58" s="252" t="s">
        <v>4</v>
      </c>
      <c r="E58" s="251">
        <v>-41186</v>
      </c>
      <c r="F58" s="251">
        <v>-2278</v>
      </c>
      <c r="G58" s="252" t="s">
        <v>4</v>
      </c>
    </row>
    <row r="59" spans="1:11" ht="12.75" thickBot="1" x14ac:dyDescent="0.3">
      <c r="A59" s="250" t="s">
        <v>190</v>
      </c>
      <c r="B59" s="251">
        <v>1376</v>
      </c>
      <c r="C59" s="251">
        <v>747</v>
      </c>
      <c r="D59" s="252">
        <v>0.84199999999999997</v>
      </c>
      <c r="E59" s="251">
        <v>6526</v>
      </c>
      <c r="F59" s="251">
        <v>2465</v>
      </c>
      <c r="G59" s="252" t="s">
        <v>4</v>
      </c>
    </row>
    <row r="60" spans="1:11" ht="12.75" thickBot="1" x14ac:dyDescent="0.3">
      <c r="A60" s="250" t="s">
        <v>191</v>
      </c>
      <c r="B60" s="251">
        <v>-1503</v>
      </c>
      <c r="C60" s="251">
        <v>-3246</v>
      </c>
      <c r="D60" s="252">
        <v>-0.53700000000000003</v>
      </c>
      <c r="E60" s="251">
        <v>-2810</v>
      </c>
      <c r="F60" s="251">
        <v>-7660</v>
      </c>
      <c r="G60" s="252">
        <v>-0.63300000000000001</v>
      </c>
    </row>
    <row r="61" spans="1:11" ht="12.75" thickBot="1" x14ac:dyDescent="0.3">
      <c r="A61" s="247" t="s">
        <v>192</v>
      </c>
      <c r="B61" s="248">
        <v>-3808</v>
      </c>
      <c r="C61" s="248">
        <v>-8379</v>
      </c>
      <c r="D61" s="246">
        <v>-0.54600000000000004</v>
      </c>
      <c r="E61" s="248">
        <v>-58367</v>
      </c>
      <c r="F61" s="248">
        <v>-21741</v>
      </c>
      <c r="G61" s="246" t="s">
        <v>4</v>
      </c>
      <c r="H61" s="249"/>
      <c r="J61" s="249"/>
      <c r="K61" s="249"/>
    </row>
    <row r="62" spans="1:11" ht="12.75" thickBot="1" x14ac:dyDescent="0.3">
      <c r="A62" s="247"/>
      <c r="B62" s="248"/>
      <c r="C62" s="248"/>
      <c r="D62" s="246"/>
      <c r="E62" s="248"/>
      <c r="F62" s="248"/>
      <c r="G62" s="246"/>
    </row>
    <row r="63" spans="1:11" ht="12.75" thickBot="1" x14ac:dyDescent="0.3">
      <c r="A63" s="247" t="s">
        <v>193</v>
      </c>
      <c r="B63" s="248"/>
      <c r="C63" s="248"/>
      <c r="D63" s="246"/>
      <c r="E63" s="248"/>
      <c r="F63" s="248"/>
      <c r="G63" s="246"/>
    </row>
    <row r="64" spans="1:11" ht="12.75" thickBot="1" x14ac:dyDescent="0.3">
      <c r="A64" s="250" t="s">
        <v>194</v>
      </c>
      <c r="B64" s="251">
        <v>-2470</v>
      </c>
      <c r="C64" s="251">
        <v>-12051</v>
      </c>
      <c r="D64" s="252">
        <v>-0.79500000000000004</v>
      </c>
      <c r="E64" s="251">
        <v>-27074</v>
      </c>
      <c r="F64" s="251">
        <v>-38505</v>
      </c>
      <c r="G64" s="252">
        <v>-0.29699999999999999</v>
      </c>
    </row>
    <row r="65" spans="1:11" ht="12.75" thickBot="1" x14ac:dyDescent="0.3">
      <c r="A65" s="250" t="s">
        <v>195</v>
      </c>
      <c r="B65" s="251">
        <v>-5497</v>
      </c>
      <c r="C65" s="251">
        <v>-5502</v>
      </c>
      <c r="D65" s="252">
        <v>-1E-3</v>
      </c>
      <c r="E65" s="251">
        <v>-20893</v>
      </c>
      <c r="F65" s="251">
        <v>-20165</v>
      </c>
      <c r="G65" s="252">
        <v>3.5999999999999997E-2</v>
      </c>
    </row>
    <row r="66" spans="1:11" ht="12.75" thickBot="1" x14ac:dyDescent="0.3">
      <c r="A66" s="250" t="s">
        <v>196</v>
      </c>
      <c r="B66" s="251">
        <v>-1883</v>
      </c>
      <c r="C66" s="251">
        <v>-1744</v>
      </c>
      <c r="D66" s="252">
        <v>0.08</v>
      </c>
      <c r="E66" s="251">
        <v>-7652</v>
      </c>
      <c r="F66" s="251">
        <v>-6589</v>
      </c>
      <c r="G66" s="252">
        <v>0.161</v>
      </c>
    </row>
    <row r="67" spans="1:11" ht="12.75" thickBot="1" x14ac:dyDescent="0.3">
      <c r="A67" s="250" t="s">
        <v>197</v>
      </c>
      <c r="B67" s="251">
        <v>0</v>
      </c>
      <c r="C67" s="251">
        <v>-663</v>
      </c>
      <c r="D67" s="252" t="s">
        <v>4</v>
      </c>
      <c r="E67" s="251">
        <v>42586</v>
      </c>
      <c r="F67" s="251">
        <v>2184</v>
      </c>
      <c r="G67" s="252" t="s">
        <v>4</v>
      </c>
    </row>
    <row r="68" spans="1:11" ht="12.75" thickBot="1" x14ac:dyDescent="0.3">
      <c r="A68" s="250" t="s">
        <v>198</v>
      </c>
      <c r="B68" s="251">
        <v>-4246</v>
      </c>
      <c r="C68" s="251">
        <v>-859</v>
      </c>
      <c r="D68" s="252" t="s">
        <v>4</v>
      </c>
      <c r="E68" s="251">
        <v>-12120</v>
      </c>
      <c r="F68" s="251">
        <v>-2922</v>
      </c>
      <c r="G68" s="252" t="s">
        <v>4</v>
      </c>
    </row>
    <row r="69" spans="1:11" ht="12.75" thickBot="1" x14ac:dyDescent="0.3">
      <c r="A69" s="247" t="s">
        <v>199</v>
      </c>
      <c r="B69" s="248">
        <v>-14096</v>
      </c>
      <c r="C69" s="248">
        <v>-20819</v>
      </c>
      <c r="D69" s="246">
        <v>-0.32300000000000001</v>
      </c>
      <c r="E69" s="248">
        <v>-25153</v>
      </c>
      <c r="F69" s="248">
        <v>-65997</v>
      </c>
      <c r="G69" s="246">
        <v>-0.61899999999999999</v>
      </c>
      <c r="H69" s="249"/>
      <c r="J69" s="249"/>
      <c r="K69" s="249"/>
    </row>
    <row r="70" spans="1:11" ht="12.75" thickBot="1" x14ac:dyDescent="0.3">
      <c r="A70" s="247" t="s">
        <v>200</v>
      </c>
      <c r="B70" s="248">
        <v>-6716</v>
      </c>
      <c r="C70" s="248">
        <v>-13573</v>
      </c>
      <c r="D70" s="246">
        <v>-0.505</v>
      </c>
      <c r="E70" s="248">
        <v>3392</v>
      </c>
      <c r="F70" s="248">
        <v>-39243</v>
      </c>
      <c r="G70" s="246" t="s">
        <v>4</v>
      </c>
      <c r="H70" s="249"/>
      <c r="J70" s="249"/>
      <c r="K70" s="249"/>
    </row>
    <row r="71" spans="1:11" ht="12.75" thickBot="1" x14ac:dyDescent="0.3">
      <c r="A71" s="250"/>
      <c r="B71" s="251"/>
      <c r="C71" s="251"/>
      <c r="D71" s="252"/>
      <c r="E71" s="251"/>
      <c r="F71" s="251"/>
      <c r="G71" s="252"/>
    </row>
    <row r="72" spans="1:11" ht="12.75" thickBot="1" x14ac:dyDescent="0.3">
      <c r="A72" s="250" t="s">
        <v>201</v>
      </c>
      <c r="B72" s="251">
        <v>-89</v>
      </c>
      <c r="C72" s="251">
        <v>-244</v>
      </c>
      <c r="D72" s="252">
        <v>-0.63500000000000001</v>
      </c>
      <c r="E72" s="251">
        <v>-1461</v>
      </c>
      <c r="F72" s="251">
        <v>-1272</v>
      </c>
      <c r="G72" s="252">
        <v>0.14899999999999999</v>
      </c>
    </row>
    <row r="73" spans="1:11" ht="12.75" thickBot="1" x14ac:dyDescent="0.3">
      <c r="A73" s="247" t="s">
        <v>202</v>
      </c>
      <c r="B73" s="248">
        <v>12006</v>
      </c>
      <c r="C73" s="248">
        <v>18087</v>
      </c>
      <c r="D73" s="265">
        <v>-0.33600000000000002</v>
      </c>
      <c r="E73" s="248">
        <v>20663</v>
      </c>
      <c r="F73" s="248">
        <v>17760</v>
      </c>
      <c r="G73" s="265">
        <v>0.16300000000000001</v>
      </c>
      <c r="H73" s="249"/>
      <c r="J73" s="249"/>
      <c r="K73" s="249"/>
    </row>
    <row r="74" spans="1:11" ht="12.75" thickBot="1" x14ac:dyDescent="0.3">
      <c r="A74" s="247" t="s">
        <v>203</v>
      </c>
      <c r="B74" s="248">
        <v>63273</v>
      </c>
      <c r="C74" s="248">
        <v>36529</v>
      </c>
      <c r="D74" s="246">
        <v>0.73199999999999998</v>
      </c>
      <c r="E74" s="248">
        <v>54616</v>
      </c>
      <c r="F74" s="248">
        <v>36856</v>
      </c>
      <c r="G74" s="246">
        <v>0.48199999999999998</v>
      </c>
    </row>
    <row r="75" spans="1:11" ht="12.75" thickBot="1" x14ac:dyDescent="0.3">
      <c r="A75" s="247" t="s">
        <v>204</v>
      </c>
      <c r="B75" s="248">
        <v>75279</v>
      </c>
      <c r="C75" s="248">
        <v>54616</v>
      </c>
      <c r="D75" s="246">
        <v>0.378</v>
      </c>
      <c r="E75" s="248">
        <v>75279</v>
      </c>
      <c r="F75" s="248">
        <v>54616</v>
      </c>
      <c r="G75" s="246">
        <v>0.378</v>
      </c>
      <c r="H75" s="249"/>
      <c r="J75" s="249"/>
      <c r="K75" s="249"/>
    </row>
    <row r="76" spans="1:11" x14ac:dyDescent="0.25">
      <c r="B76" s="249"/>
      <c r="C76" s="249"/>
      <c r="D76" s="236"/>
    </row>
    <row r="77" spans="1:11" x14ac:dyDescent="0.25">
      <c r="B77" s="236"/>
      <c r="C77" s="236"/>
      <c r="D77" s="236"/>
    </row>
    <row r="78" spans="1:11" x14ac:dyDescent="0.25">
      <c r="A78" s="243" t="s">
        <v>205</v>
      </c>
      <c r="B78" s="243"/>
      <c r="C78" s="243"/>
      <c r="D78" s="243"/>
      <c r="E78" s="243"/>
      <c r="F78" s="243"/>
    </row>
    <row r="79" spans="1:11" ht="12.75" thickBot="1" x14ac:dyDescent="0.3">
      <c r="A79" s="244" t="s">
        <v>0</v>
      </c>
      <c r="B79" s="266">
        <v>44926</v>
      </c>
      <c r="C79" s="266">
        <v>44834</v>
      </c>
      <c r="D79" s="267" t="s">
        <v>3</v>
      </c>
      <c r="E79" s="266">
        <v>44561</v>
      </c>
      <c r="F79" s="267" t="s">
        <v>3</v>
      </c>
    </row>
    <row r="80" spans="1:11" ht="12.75" thickBot="1" x14ac:dyDescent="0.3">
      <c r="A80" s="250" t="s">
        <v>206</v>
      </c>
      <c r="B80" s="251">
        <v>75279</v>
      </c>
      <c r="C80" s="251">
        <v>63273</v>
      </c>
      <c r="D80" s="262">
        <v>0.19</v>
      </c>
      <c r="E80" s="251">
        <v>54616</v>
      </c>
      <c r="F80" s="262">
        <v>0.378</v>
      </c>
    </row>
    <row r="81" spans="1:6" ht="12.75" thickBot="1" x14ac:dyDescent="0.3">
      <c r="A81" s="250" t="s">
        <v>207</v>
      </c>
      <c r="B81" s="251">
        <v>22857</v>
      </c>
      <c r="C81" s="251">
        <v>21526</v>
      </c>
      <c r="D81" s="262">
        <v>6.2E-2</v>
      </c>
      <c r="E81" s="251">
        <v>20922</v>
      </c>
      <c r="F81" s="262">
        <v>9.1999999999999998E-2</v>
      </c>
    </row>
    <row r="82" spans="1:6" ht="12.75" thickBot="1" x14ac:dyDescent="0.3">
      <c r="A82" s="250" t="s">
        <v>208</v>
      </c>
      <c r="B82" s="251">
        <v>35631</v>
      </c>
      <c r="C82" s="251">
        <v>40663</v>
      </c>
      <c r="D82" s="262">
        <v>-0.124</v>
      </c>
      <c r="E82" s="251">
        <v>59113</v>
      </c>
      <c r="F82" s="262">
        <v>-0.39700000000000002</v>
      </c>
    </row>
    <row r="83" spans="1:6" ht="12.75" thickBot="1" x14ac:dyDescent="0.3">
      <c r="A83" s="250" t="s">
        <v>209</v>
      </c>
      <c r="B83" s="251">
        <v>53545</v>
      </c>
      <c r="C83" s="251">
        <v>51653</v>
      </c>
      <c r="D83" s="262">
        <v>3.6999999999999998E-2</v>
      </c>
      <c r="E83" s="251">
        <v>44020</v>
      </c>
      <c r="F83" s="262">
        <v>0.216</v>
      </c>
    </row>
    <row r="84" spans="1:6" ht="12.75" thickBot="1" x14ac:dyDescent="0.3">
      <c r="A84" s="250" t="s">
        <v>210</v>
      </c>
      <c r="B84" s="251">
        <v>104264</v>
      </c>
      <c r="C84" s="251">
        <v>100254</v>
      </c>
      <c r="D84" s="262">
        <v>0.04</v>
      </c>
      <c r="E84" s="251">
        <v>92653</v>
      </c>
      <c r="F84" s="262">
        <v>0.125</v>
      </c>
    </row>
    <row r="85" spans="1:6" ht="12.75" thickBot="1" x14ac:dyDescent="0.3">
      <c r="A85" s="250" t="s">
        <v>211</v>
      </c>
      <c r="B85" s="251">
        <v>56333</v>
      </c>
      <c r="C85" s="251">
        <v>55874</v>
      </c>
      <c r="D85" s="262">
        <v>8.0000000000000002E-3</v>
      </c>
      <c r="E85" s="251">
        <v>54453</v>
      </c>
      <c r="F85" s="262">
        <v>3.5000000000000003E-2</v>
      </c>
    </row>
    <row r="86" spans="1:6" ht="12.75" thickBot="1" x14ac:dyDescent="0.3">
      <c r="A86" s="250" t="s">
        <v>212</v>
      </c>
      <c r="B86" s="251">
        <v>219283</v>
      </c>
      <c r="C86" s="251">
        <v>200731</v>
      </c>
      <c r="D86" s="262">
        <v>9.1999999999999998E-2</v>
      </c>
      <c r="E86" s="251">
        <v>191371</v>
      </c>
      <c r="F86" s="262">
        <v>0.14599999999999999</v>
      </c>
    </row>
    <row r="87" spans="1:6" ht="12.75" thickBot="1" x14ac:dyDescent="0.3">
      <c r="A87" s="250" t="s">
        <v>213</v>
      </c>
      <c r="B87" s="251">
        <v>7656</v>
      </c>
      <c r="C87" s="251">
        <v>8529</v>
      </c>
      <c r="D87" s="262">
        <v>-0.10199999999999999</v>
      </c>
      <c r="E87" s="251">
        <v>5186</v>
      </c>
      <c r="F87" s="262">
        <v>0.47599999999999998</v>
      </c>
    </row>
    <row r="88" spans="1:6" ht="12.75" thickBot="1" x14ac:dyDescent="0.3">
      <c r="A88" s="250" t="s">
        <v>214</v>
      </c>
      <c r="B88" s="251">
        <v>2646</v>
      </c>
      <c r="C88" s="251">
        <v>2958</v>
      </c>
      <c r="D88" s="262">
        <v>-0.105</v>
      </c>
      <c r="E88" s="251">
        <v>480</v>
      </c>
      <c r="F88" s="262" t="s">
        <v>4</v>
      </c>
    </row>
    <row r="89" spans="1:6" ht="12.75" thickBot="1" x14ac:dyDescent="0.3">
      <c r="A89" s="247" t="s">
        <v>215</v>
      </c>
      <c r="B89" s="248">
        <v>577494</v>
      </c>
      <c r="C89" s="248">
        <v>545461</v>
      </c>
      <c r="D89" s="260">
        <v>5.8999999999999997E-2</v>
      </c>
      <c r="E89" s="248">
        <v>522814</v>
      </c>
      <c r="F89" s="260">
        <v>0.105</v>
      </c>
    </row>
    <row r="90" spans="1:6" ht="12.75" thickBot="1" x14ac:dyDescent="0.3">
      <c r="A90" s="250" t="s">
        <v>216</v>
      </c>
      <c r="B90" s="251">
        <v>131547</v>
      </c>
      <c r="C90" s="251">
        <v>131124</v>
      </c>
      <c r="D90" s="262">
        <v>3.0000000000000001E-3</v>
      </c>
      <c r="E90" s="251">
        <v>89844</v>
      </c>
      <c r="F90" s="262">
        <v>0.46400000000000002</v>
      </c>
    </row>
    <row r="91" spans="1:6" ht="12.75" thickBot="1" x14ac:dyDescent="0.3">
      <c r="A91" s="250" t="s">
        <v>217</v>
      </c>
      <c r="B91" s="251">
        <v>107455</v>
      </c>
      <c r="C91" s="251">
        <v>107110</v>
      </c>
      <c r="D91" s="262">
        <v>3.0000000000000001E-3</v>
      </c>
      <c r="E91" s="251">
        <v>104613</v>
      </c>
      <c r="F91" s="262">
        <v>2.7E-2</v>
      </c>
    </row>
    <row r="92" spans="1:6" ht="12.75" thickBot="1" x14ac:dyDescent="0.3">
      <c r="A92" s="250" t="s">
        <v>218</v>
      </c>
      <c r="B92" s="251">
        <v>164357</v>
      </c>
      <c r="C92" s="251">
        <v>147181</v>
      </c>
      <c r="D92" s="262">
        <v>0.11700000000000001</v>
      </c>
      <c r="E92" s="251">
        <v>166562</v>
      </c>
      <c r="F92" s="262">
        <v>-1.2999999999999999E-2</v>
      </c>
    </row>
    <row r="93" spans="1:6" ht="12.75" thickBot="1" x14ac:dyDescent="0.3">
      <c r="A93" s="250" t="s">
        <v>219</v>
      </c>
      <c r="B93" s="251">
        <v>108312</v>
      </c>
      <c r="C93" s="251">
        <v>111000</v>
      </c>
      <c r="D93" s="262">
        <v>-2.4E-2</v>
      </c>
      <c r="E93" s="251">
        <v>136935</v>
      </c>
      <c r="F93" s="262">
        <v>-0.20899999999999999</v>
      </c>
    </row>
    <row r="94" spans="1:6" ht="12.75" thickBot="1" x14ac:dyDescent="0.3">
      <c r="A94" s="247" t="s">
        <v>220</v>
      </c>
      <c r="B94" s="248">
        <v>511671</v>
      </c>
      <c r="C94" s="248">
        <v>496415</v>
      </c>
      <c r="D94" s="260">
        <v>3.1E-2</v>
      </c>
      <c r="E94" s="248">
        <v>497954</v>
      </c>
      <c r="F94" s="260">
        <v>2.8000000000000001E-2</v>
      </c>
    </row>
    <row r="95" spans="1:6" ht="12.75" thickBot="1" x14ac:dyDescent="0.3">
      <c r="A95" s="247" t="s">
        <v>221</v>
      </c>
      <c r="B95" s="248">
        <v>65823</v>
      </c>
      <c r="C95" s="248">
        <v>49046</v>
      </c>
      <c r="D95" s="260">
        <v>0.34200000000000003</v>
      </c>
      <c r="E95" s="248">
        <v>24860</v>
      </c>
      <c r="F95" s="260" t="s">
        <v>4</v>
      </c>
    </row>
    <row r="96" spans="1:6" x14ac:dyDescent="0.25">
      <c r="B96" s="236"/>
      <c r="C96" s="236"/>
      <c r="D96" s="236"/>
    </row>
    <row r="97" spans="2:4" x14ac:dyDescent="0.25">
      <c r="B97" s="236"/>
      <c r="C97" s="236"/>
      <c r="D97" s="236"/>
    </row>
    <row r="98" spans="2:4" x14ac:dyDescent="0.25">
      <c r="B98" s="236"/>
      <c r="C98" s="236"/>
      <c r="D98" s="236"/>
    </row>
    <row r="99" spans="2:4" x14ac:dyDescent="0.25">
      <c r="B99" s="236"/>
      <c r="C99" s="236"/>
      <c r="D99" s="236"/>
    </row>
    <row r="100" spans="2:4" x14ac:dyDescent="0.25">
      <c r="B100" s="236"/>
      <c r="C100" s="236"/>
      <c r="D100" s="236"/>
    </row>
    <row r="101" spans="2:4" x14ac:dyDescent="0.25">
      <c r="B101" s="236"/>
      <c r="C101" s="236"/>
      <c r="D101" s="236"/>
    </row>
    <row r="102" spans="2:4" x14ac:dyDescent="0.25">
      <c r="B102" s="236"/>
      <c r="C102" s="236"/>
      <c r="D102" s="236"/>
    </row>
    <row r="103" spans="2:4" x14ac:dyDescent="0.25">
      <c r="B103" s="236"/>
      <c r="C103" s="236"/>
      <c r="D103" s="236"/>
    </row>
    <row r="104" spans="2:4" x14ac:dyDescent="0.25">
      <c r="B104" s="236"/>
      <c r="C104" s="236"/>
      <c r="D104" s="236"/>
    </row>
    <row r="105" spans="2:4" x14ac:dyDescent="0.25">
      <c r="B105" s="236"/>
      <c r="C105" s="236"/>
      <c r="D105" s="236"/>
    </row>
    <row r="106" spans="2:4" x14ac:dyDescent="0.25">
      <c r="B106" s="236"/>
      <c r="C106" s="236"/>
      <c r="D106" s="236"/>
    </row>
    <row r="107" spans="2:4" x14ac:dyDescent="0.25">
      <c r="B107" s="236"/>
      <c r="C107" s="236"/>
      <c r="D107" s="236"/>
    </row>
    <row r="108" spans="2:4" x14ac:dyDescent="0.25">
      <c r="B108" s="236"/>
      <c r="C108" s="236"/>
      <c r="D108" s="236"/>
    </row>
    <row r="109" spans="2:4" x14ac:dyDescent="0.25">
      <c r="B109" s="236"/>
      <c r="C109" s="236"/>
      <c r="D109" s="236"/>
    </row>
    <row r="110" spans="2:4" x14ac:dyDescent="0.25">
      <c r="B110" s="236"/>
      <c r="C110" s="236"/>
      <c r="D110" s="236"/>
    </row>
    <row r="111" spans="2:4" x14ac:dyDescent="0.25">
      <c r="B111" s="236"/>
      <c r="C111" s="236"/>
      <c r="D111" s="236"/>
    </row>
    <row r="112" spans="2:4" x14ac:dyDescent="0.25">
      <c r="B112" s="236"/>
      <c r="C112" s="236"/>
      <c r="D112" s="236"/>
    </row>
    <row r="113" spans="2:4" x14ac:dyDescent="0.25">
      <c r="B113" s="236"/>
      <c r="C113" s="236"/>
      <c r="D113" s="236"/>
    </row>
    <row r="114" spans="2:4" x14ac:dyDescent="0.25">
      <c r="B114" s="236"/>
      <c r="C114" s="236"/>
      <c r="D114" s="236"/>
    </row>
    <row r="115" spans="2:4" x14ac:dyDescent="0.25">
      <c r="B115" s="236"/>
      <c r="C115" s="236"/>
      <c r="D115" s="236"/>
    </row>
    <row r="116" spans="2:4" x14ac:dyDescent="0.25">
      <c r="B116" s="236"/>
      <c r="C116" s="236"/>
      <c r="D116" s="236"/>
    </row>
    <row r="117" spans="2:4" x14ac:dyDescent="0.25">
      <c r="B117" s="236"/>
      <c r="C117" s="236"/>
      <c r="D117" s="236"/>
    </row>
    <row r="118" spans="2:4" x14ac:dyDescent="0.25">
      <c r="B118" s="236"/>
      <c r="C118" s="236"/>
      <c r="D118" s="236"/>
    </row>
    <row r="119" spans="2:4" x14ac:dyDescent="0.25">
      <c r="B119" s="236"/>
      <c r="C119" s="236"/>
      <c r="D119" s="236"/>
    </row>
    <row r="120" spans="2:4" x14ac:dyDescent="0.25">
      <c r="B120" s="236"/>
      <c r="C120" s="236"/>
      <c r="D120" s="236"/>
    </row>
    <row r="121" spans="2:4" x14ac:dyDescent="0.25">
      <c r="B121" s="236"/>
      <c r="C121" s="236"/>
      <c r="D121" s="236"/>
    </row>
    <row r="122" spans="2:4" x14ac:dyDescent="0.25">
      <c r="B122" s="236"/>
      <c r="C122" s="236"/>
      <c r="D122" s="236"/>
    </row>
    <row r="123" spans="2:4" x14ac:dyDescent="0.25">
      <c r="B123" s="236"/>
      <c r="C123" s="236"/>
      <c r="D123" s="236"/>
    </row>
    <row r="124" spans="2:4" x14ac:dyDescent="0.25">
      <c r="B124" s="236"/>
      <c r="C124" s="236"/>
      <c r="D124" s="236"/>
    </row>
    <row r="125" spans="2:4" x14ac:dyDescent="0.25">
      <c r="B125" s="236"/>
      <c r="C125" s="236"/>
      <c r="D125" s="236"/>
    </row>
    <row r="126" spans="2:4" x14ac:dyDescent="0.25">
      <c r="B126" s="236"/>
      <c r="C126" s="236"/>
      <c r="D126" s="236"/>
    </row>
    <row r="127" spans="2:4" x14ac:dyDescent="0.25">
      <c r="B127" s="236"/>
      <c r="C127" s="236"/>
      <c r="D127" s="236"/>
    </row>
    <row r="128" spans="2:4" x14ac:dyDescent="0.25">
      <c r="B128" s="236"/>
      <c r="C128" s="236"/>
      <c r="D128" s="236"/>
    </row>
    <row r="129" spans="2:4" x14ac:dyDescent="0.25">
      <c r="B129" s="236"/>
      <c r="C129" s="236"/>
      <c r="D129" s="236"/>
    </row>
    <row r="130" spans="2:4" x14ac:dyDescent="0.25">
      <c r="B130" s="236"/>
      <c r="C130" s="236"/>
      <c r="D130" s="236"/>
    </row>
    <row r="131" spans="2:4" x14ac:dyDescent="0.25">
      <c r="B131" s="236"/>
      <c r="C131" s="236"/>
      <c r="D131" s="236"/>
    </row>
    <row r="132" spans="2:4" x14ac:dyDescent="0.25">
      <c r="B132" s="236"/>
      <c r="C132" s="236"/>
      <c r="D132" s="236"/>
    </row>
    <row r="133" spans="2:4" x14ac:dyDescent="0.25">
      <c r="B133" s="236"/>
      <c r="C133" s="236"/>
      <c r="D133" s="236"/>
    </row>
    <row r="134" spans="2:4" x14ac:dyDescent="0.25">
      <c r="B134" s="236"/>
      <c r="C134" s="236"/>
      <c r="D134" s="236"/>
    </row>
    <row r="135" spans="2:4" x14ac:dyDescent="0.25">
      <c r="B135" s="236"/>
      <c r="C135" s="236"/>
      <c r="D135" s="236"/>
    </row>
    <row r="136" spans="2:4" x14ac:dyDescent="0.25">
      <c r="B136" s="236"/>
      <c r="C136" s="236"/>
      <c r="D136" s="23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6</vt:i4>
      </vt:variant>
    </vt:vector>
  </HeadingPairs>
  <TitlesOfParts>
    <vt:vector size="28" baseType="lpstr">
      <vt:lpstr>Cover page </vt:lpstr>
      <vt:lpstr>NAV Statement FY22</vt:lpstr>
      <vt:lpstr>NAV Statement 4Q22</vt:lpstr>
      <vt:lpstr>Portfolio Overview</vt:lpstr>
      <vt:lpstr>Value Creation FY22</vt:lpstr>
      <vt:lpstr>Value Creation 4Q22</vt:lpstr>
      <vt:lpstr>Management P&amp;L</vt:lpstr>
      <vt:lpstr>Net Capital Commitments</vt:lpstr>
      <vt:lpstr>Retail (Pharmacy)</vt:lpstr>
      <vt:lpstr>Hospitals</vt:lpstr>
      <vt:lpstr>P&amp;C Insurance</vt:lpstr>
      <vt:lpstr>Medical Insurance</vt:lpstr>
      <vt:lpstr>Renewable Energy (GEL)</vt:lpstr>
      <vt:lpstr>Renewable Energy (US$)</vt:lpstr>
      <vt:lpstr>Education</vt:lpstr>
      <vt:lpstr>Clinics &amp; Diagnostics</vt:lpstr>
      <vt:lpstr>Auto Service</vt:lpstr>
      <vt:lpstr>Wine</vt:lpstr>
      <vt:lpstr>Beer</vt:lpstr>
      <vt:lpstr>Distribution</vt:lpstr>
      <vt:lpstr>Housing development</vt:lpstr>
      <vt:lpstr>Hospitality</vt:lpstr>
      <vt:lpstr>'Net Capital Commitments'!_ftn1</vt:lpstr>
      <vt:lpstr>'NAV Statement 4Q22'!_ftnref1</vt:lpstr>
      <vt:lpstr>'NAV Statement FY22'!_ftnref1</vt:lpstr>
      <vt:lpstr>'Portfolio Overview'!_ftnref1</vt:lpstr>
      <vt:lpstr>'Value Creation 4Q22'!_ftnref1</vt:lpstr>
      <vt:lpstr>'Value Creation FY22'!_ftnref1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Elene Todria</dc:creator>
  <cp:lastModifiedBy>Ruso Arsenashvili</cp:lastModifiedBy>
  <cp:lastPrinted>2022-08-11T07:54:38Z</cp:lastPrinted>
  <dcterms:created xsi:type="dcterms:W3CDTF">2018-08-17T07:59:35Z</dcterms:created>
  <dcterms:modified xsi:type="dcterms:W3CDTF">2023-02-17T15:10:07Z</dcterms:modified>
</cp:coreProperties>
</file>